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3" r:id="rId2"/>
    <sheet name="11.10.2019" sheetId="4" r:id="rId3"/>
    <sheet name="21.10.2019" sheetId="5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5" l="1"/>
  <c r="S27" i="5"/>
  <c r="Q27" i="5"/>
  <c r="P27" i="5"/>
  <c r="O27" i="5"/>
  <c r="N27" i="5"/>
  <c r="M27" i="5"/>
  <c r="L27" i="5"/>
  <c r="K27" i="5"/>
  <c r="J27" i="5"/>
  <c r="I27" i="5"/>
  <c r="H27" i="5"/>
  <c r="G27" i="5"/>
  <c r="F27" i="5"/>
  <c r="T22" i="5"/>
  <c r="S22" i="5"/>
  <c r="Q22" i="5"/>
  <c r="P22" i="5"/>
  <c r="O22" i="5"/>
  <c r="N22" i="5"/>
  <c r="M22" i="5"/>
  <c r="L22" i="5"/>
  <c r="K22" i="5"/>
  <c r="J22" i="5"/>
  <c r="I22" i="5"/>
  <c r="H22" i="5"/>
  <c r="G22" i="5"/>
  <c r="F22" i="5"/>
  <c r="T16" i="5"/>
  <c r="T17" i="5" s="1"/>
  <c r="T19" i="5" s="1"/>
  <c r="T24" i="5" s="1"/>
  <c r="T29" i="5" s="1"/>
  <c r="S16" i="5"/>
  <c r="S17" i="5" s="1"/>
  <c r="S19" i="5" s="1"/>
  <c r="S24" i="5" s="1"/>
  <c r="S29" i="5" s="1"/>
  <c r="Q16" i="5"/>
  <c r="Q17" i="5" s="1"/>
  <c r="P16" i="5"/>
  <c r="P17" i="5" s="1"/>
  <c r="P19" i="5" s="1"/>
  <c r="P24" i="5" s="1"/>
  <c r="P29" i="5" s="1"/>
  <c r="O16" i="5"/>
  <c r="O17" i="5" s="1"/>
  <c r="O19" i="5" s="1"/>
  <c r="O24" i="5" s="1"/>
  <c r="O29" i="5" s="1"/>
  <c r="N16" i="5"/>
  <c r="N17" i="5" s="1"/>
  <c r="N19" i="5" s="1"/>
  <c r="N24" i="5" s="1"/>
  <c r="N29" i="5" s="1"/>
  <c r="M16" i="5"/>
  <c r="M17" i="5" s="1"/>
  <c r="L16" i="5"/>
  <c r="L17" i="5" s="1"/>
  <c r="L19" i="5" s="1"/>
  <c r="L24" i="5" s="1"/>
  <c r="L29" i="5" s="1"/>
  <c r="K16" i="5"/>
  <c r="K17" i="5" s="1"/>
  <c r="K19" i="5" s="1"/>
  <c r="K24" i="5" s="1"/>
  <c r="K29" i="5" s="1"/>
  <c r="J16" i="5"/>
  <c r="J17" i="5" s="1"/>
  <c r="J19" i="5" s="1"/>
  <c r="J24" i="5" s="1"/>
  <c r="J29" i="5" s="1"/>
  <c r="I16" i="5"/>
  <c r="I17" i="5" s="1"/>
  <c r="I19" i="5" s="1"/>
  <c r="I24" i="5" s="1"/>
  <c r="I29" i="5" s="1"/>
  <c r="H16" i="5"/>
  <c r="H17" i="5" s="1"/>
  <c r="H19" i="5" s="1"/>
  <c r="H24" i="5" s="1"/>
  <c r="H29" i="5" s="1"/>
  <c r="G16" i="5"/>
  <c r="G17" i="5" s="1"/>
  <c r="G19" i="5" s="1"/>
  <c r="G24" i="5" s="1"/>
  <c r="G29" i="5" s="1"/>
  <c r="F16" i="5"/>
  <c r="F17" i="5" s="1"/>
  <c r="F19" i="5" s="1"/>
  <c r="F24" i="5" s="1"/>
  <c r="F29" i="5" s="1"/>
  <c r="Q14" i="5"/>
  <c r="Q19" i="5" s="1"/>
  <c r="Q24" i="5" s="1"/>
  <c r="Q29" i="5" s="1"/>
  <c r="M14" i="5"/>
  <c r="T27" i="4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M19" i="4" s="1"/>
  <c r="R14" i="5" l="1"/>
  <c r="U14" i="5" s="1"/>
  <c r="M19" i="5"/>
  <c r="R19" i="5"/>
  <c r="U19" i="5" s="1"/>
  <c r="M24" i="5"/>
  <c r="M24" i="4"/>
  <c r="R19" i="4"/>
  <c r="U19" i="4" s="1"/>
  <c r="R14" i="4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M19" i="3" s="1"/>
  <c r="R24" i="5" l="1"/>
  <c r="U24" i="5" s="1"/>
  <c r="M29" i="5"/>
  <c r="R29" i="5" s="1"/>
  <c r="U29" i="5" s="1"/>
  <c r="M29" i="4"/>
  <c r="R29" i="4" s="1"/>
  <c r="U29" i="4" s="1"/>
  <c r="R24" i="4"/>
  <c r="U24" i="4" s="1"/>
  <c r="R14" i="3"/>
  <c r="U14" i="3" s="1"/>
  <c r="M24" i="3"/>
  <c r="R19" i="3"/>
  <c r="U19" i="3" s="1"/>
  <c r="N16" i="1"/>
  <c r="M16" i="1"/>
  <c r="L16" i="1"/>
  <c r="K16" i="1"/>
  <c r="J16" i="1"/>
  <c r="I16" i="1"/>
  <c r="H16" i="1"/>
  <c r="G16" i="1"/>
  <c r="F16" i="1"/>
  <c r="S16" i="1"/>
  <c r="M29" i="3" l="1"/>
  <c r="R29" i="3" s="1"/>
  <c r="U29" i="3" s="1"/>
  <c r="R24" i="3"/>
  <c r="U24" i="3" s="1"/>
  <c r="Q27" i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<sst xmlns="http://schemas.openxmlformats.org/spreadsheetml/2006/main" count="368" uniqueCount="80">
  <si>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</si>
  <si>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</si>
  <si>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</si>
  <si>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</si>
  <si>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</si>
  <si>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</si>
  <si>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</si>
  <si>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</si>
  <si>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</si>
  <si>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</si>
  <si>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</si>
  <si>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</si>
  <si>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</si>
  <si>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</si>
  <si>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</si>
  <si>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</si>
  <si>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</si>
  <si>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</si>
  <si>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</si>
  <si>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</si>
  <si>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</si>
  <si>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</si>
  <si>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</si>
  <si>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</si>
  <si>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</si>
  <si>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</si>
  <si>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</si>
  <si>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</si>
  <si>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</si>
  <si>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</si>
  <si>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</si>
  <si>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</si>
  <si>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</si>
  <si>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</si>
  <si>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</si>
  <si>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</si>
  <si>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</si>
  <si>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</si>
  <si>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</si>
  <si>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</si>
  <si>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</si>
  <si>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</si>
  <si>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</si>
  <si>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</si>
  <si>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</si>
  <si>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</si>
  <si>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</si>
  <si>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</si>
  <si>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</si>
  <si>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</si>
  <si>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</si>
  <si>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</si>
  <si>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</si>
  <si>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</si>
  <si>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</si>
  <si>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</si>
  <si>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</si>
  <si>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</si>
  <si>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</si>
  <si>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</si>
  <si>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</si>
  <si>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</si>
  <si>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</si>
  <si>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</si>
  <si>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</si>
  <si>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</si>
  <si>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</si>
  <si>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</si>
  <si>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</si>
  <si>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</si>
  <si>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</si>
  <si>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</si>
  <si>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</si>
  <si>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</si>
  <si>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2-0300</t>
  </si>
  <si>
    <t>Silnice I. Třídy</t>
  </si>
  <si>
    <t>I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</si>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</sst>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74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43714</v>
      </c>
      <c r="E4" s="116"/>
      <c r="F4" s="73" t="s">
        <v>14</v>
      </c>
      <c r="G4" s="74"/>
      <c r="H4" s="74"/>
      <c r="I4" s="75"/>
      <c r="J4" s="82" t="s">
        <v>64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63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43724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18">
        <v>1</v>
      </c>
      <c r="C8" s="176" t="s">
        <v>6</v>
      </c>
      <c r="D8" s="177"/>
      <c r="E8" s="178"/>
      <c r="F8" s="150" t="s">
        <v>75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14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14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20">
        <v>4</v>
      </c>
      <c r="C11" s="172" t="s">
        <v>9</v>
      </c>
      <c r="D11" s="173"/>
      <c r="E11" s="174"/>
      <c r="F11" s="156" t="s">
        <v>76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29" t="s">
        <v>19</v>
      </c>
      <c r="N12" s="19" t="s">
        <v>21</v>
      </c>
      <c r="O12" s="132" t="s">
        <v>20</v>
      </c>
      <c r="P12" s="134"/>
      <c r="Q12" s="30" t="s">
        <v>20</v>
      </c>
      <c r="R12" s="28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333</v>
      </c>
      <c r="G14" s="89">
        <v>69</v>
      </c>
      <c r="H14" s="89">
        <v>8</v>
      </c>
      <c r="I14" s="89">
        <v>38</v>
      </c>
      <c r="J14" s="89">
        <v>22</v>
      </c>
      <c r="K14" s="89">
        <v>0</v>
      </c>
      <c r="L14" s="89">
        <v>4</v>
      </c>
      <c r="M14" s="89">
        <f>SUM(F14:L15)</f>
        <v>474</v>
      </c>
      <c r="N14" s="89">
        <v>166</v>
      </c>
      <c r="O14" s="89">
        <v>17</v>
      </c>
      <c r="P14" s="89">
        <v>0</v>
      </c>
      <c r="Q14" s="89">
        <f>SUM(O14:P15)</f>
        <v>17</v>
      </c>
      <c r="R14" s="89">
        <f>SUM(M14,N14,Q14)</f>
        <v>657</v>
      </c>
      <c r="S14" s="171">
        <v>2735</v>
      </c>
      <c r="T14" s="89">
        <v>45</v>
      </c>
      <c r="U14" s="117">
        <f>SUM(R14:T15)</f>
        <v>3437</v>
      </c>
    </row>
    <row r="15" spans="2:21" s="4" customFormat="1" ht="24" customHeight="1" x14ac:dyDescent="0.25">
      <c r="B15" s="119"/>
      <c r="C15" s="128"/>
      <c r="D15" s="129"/>
      <c r="E15" s="26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7.5+8.33+8.56+8.53+7.8+6.95+5.83+4.61</f>
        <v>58.11</v>
      </c>
      <c r="G16" s="32">
        <f t="shared" ref="G16:L16" si="0">7.5+8.33+8.56+8.53+7.8+6.95+5.83+4.61</f>
        <v>58.11</v>
      </c>
      <c r="H16" s="32">
        <f t="shared" si="0"/>
        <v>58.11</v>
      </c>
      <c r="I16" s="32">
        <f t="shared" si="0"/>
        <v>58.11</v>
      </c>
      <c r="J16" s="32">
        <f t="shared" si="0"/>
        <v>58.11</v>
      </c>
      <c r="K16" s="32">
        <f t="shared" si="0"/>
        <v>58.11</v>
      </c>
      <c r="L16" s="32">
        <f t="shared" si="0"/>
        <v>58.11</v>
      </c>
      <c r="M16" s="32">
        <f>7.5+8.33+8.56+8.53+7.8+6.95+5.83+4.61</f>
        <v>58.11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6.84+6.37+6.07+5.78+6.47+7.83+8.28+7.68</f>
        <v>55.32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1.7208742040956806</v>
      </c>
      <c r="G17" s="100">
        <f t="shared" si="1"/>
        <v>1.7208742040956806</v>
      </c>
      <c r="H17" s="100">
        <f t="shared" si="1"/>
        <v>1.7208742040956806</v>
      </c>
      <c r="I17" s="100">
        <f t="shared" si="1"/>
        <v>1.7208742040956806</v>
      </c>
      <c r="J17" s="100">
        <f t="shared" si="1"/>
        <v>1.7208742040956806</v>
      </c>
      <c r="K17" s="100">
        <f t="shared" si="1"/>
        <v>1.7208742040956806</v>
      </c>
      <c r="L17" s="100">
        <f t="shared" si="1"/>
        <v>1.7208742040956806</v>
      </c>
      <c r="M17" s="100">
        <f t="shared" si="1"/>
        <v>1.7208742040956806</v>
      </c>
      <c r="N17" s="100">
        <f t="shared" si="1"/>
        <v>1.8814675446848539</v>
      </c>
      <c r="O17" s="100">
        <f t="shared" si="1"/>
        <v>1.893939393939394</v>
      </c>
      <c r="P17" s="100">
        <f t="shared" si="1"/>
        <v>1.893939393939394</v>
      </c>
      <c r="Q17" s="100">
        <f t="shared" si="1"/>
        <v>1.893939393939394</v>
      </c>
      <c r="R17" s="90"/>
      <c r="S17" s="100">
        <f>100/S16</f>
        <v>1.8076644974692697</v>
      </c>
      <c r="T17" s="10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24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P19" si="2">F14*F17</f>
        <v>573.05110996386168</v>
      </c>
      <c r="G19" s="99">
        <f t="shared" si="2"/>
        <v>118.74032008260195</v>
      </c>
      <c r="H19" s="99">
        <f t="shared" si="2"/>
        <v>13.766993632765445</v>
      </c>
      <c r="I19" s="99">
        <f t="shared" si="2"/>
        <v>65.393219755635869</v>
      </c>
      <c r="J19" s="99">
        <f t="shared" si="2"/>
        <v>37.859232490104972</v>
      </c>
      <c r="K19" s="99">
        <f t="shared" si="2"/>
        <v>0</v>
      </c>
      <c r="L19" s="99">
        <f t="shared" si="2"/>
        <v>6.8834968163827224</v>
      </c>
      <c r="M19" s="99">
        <f t="shared" ref="M19" si="3">M14*M17</f>
        <v>815.69437274135259</v>
      </c>
      <c r="N19" s="99">
        <f t="shared" si="2"/>
        <v>312.32361241768575</v>
      </c>
      <c r="O19" s="99">
        <f t="shared" si="2"/>
        <v>32.196969696969695</v>
      </c>
      <c r="P19" s="99">
        <f t="shared" si="2"/>
        <v>0</v>
      </c>
      <c r="Q19" s="99">
        <f t="shared" ref="Q19" si="4">Q14*Q17</f>
        <v>32.196969696969695</v>
      </c>
      <c r="R19" s="91">
        <f>SUM(M19,N19,Q19)</f>
        <v>1160.214954856008</v>
      </c>
      <c r="S19" s="99">
        <f>S14*S17</f>
        <v>4943.9624005784526</v>
      </c>
      <c r="T19" s="99">
        <f>T14*T17</f>
        <v>80.731969860064581</v>
      </c>
      <c r="U19" s="148">
        <f>SUM(R19:T20)</f>
        <v>6184.9093252945258</v>
      </c>
    </row>
    <row r="20" spans="2:21" s="4" customFormat="1" ht="24" customHeight="1" x14ac:dyDescent="0.25">
      <c r="B20" s="119"/>
      <c r="C20" s="128"/>
      <c r="D20" s="145"/>
      <c r="E20" s="26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126.9</v>
      </c>
      <c r="G21" s="31">
        <v>126.9</v>
      </c>
      <c r="H21" s="31">
        <v>126.9</v>
      </c>
      <c r="I21" s="31">
        <v>126.9</v>
      </c>
      <c r="J21" s="31">
        <v>126.9</v>
      </c>
      <c r="K21" s="31">
        <v>126.9</v>
      </c>
      <c r="L21" s="31">
        <v>126.9</v>
      </c>
      <c r="M21" s="31">
        <v>126.9</v>
      </c>
      <c r="N21" s="31">
        <v>124.6</v>
      </c>
      <c r="O21" s="31">
        <v>124.8</v>
      </c>
      <c r="P21" s="31">
        <v>124.8</v>
      </c>
      <c r="Q21" s="31">
        <v>124.8</v>
      </c>
      <c r="R21" s="31"/>
      <c r="S21" s="31">
        <v>117.7</v>
      </c>
      <c r="T21" s="31">
        <v>106.7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0.78802206461780921</v>
      </c>
      <c r="G22" s="94">
        <f>100/G21</f>
        <v>0.78802206461780921</v>
      </c>
      <c r="H22" s="94">
        <f t="shared" ref="H22:T22" si="5">100/H21</f>
        <v>0.78802206461780921</v>
      </c>
      <c r="I22" s="94">
        <f t="shared" si="5"/>
        <v>0.78802206461780921</v>
      </c>
      <c r="J22" s="94">
        <f t="shared" si="5"/>
        <v>0.78802206461780921</v>
      </c>
      <c r="K22" s="94">
        <f t="shared" si="5"/>
        <v>0.78802206461780921</v>
      </c>
      <c r="L22" s="94">
        <f t="shared" si="5"/>
        <v>0.78802206461780921</v>
      </c>
      <c r="M22" s="94">
        <f t="shared" si="5"/>
        <v>0.78802206461780921</v>
      </c>
      <c r="N22" s="94">
        <f t="shared" si="5"/>
        <v>0.8025682182985554</v>
      </c>
      <c r="O22" s="94">
        <f t="shared" si="5"/>
        <v>0.80128205128205132</v>
      </c>
      <c r="P22" s="94">
        <f t="shared" si="5"/>
        <v>0.80128205128205132</v>
      </c>
      <c r="Q22" s="94">
        <f t="shared" si="5"/>
        <v>0.80128205128205132</v>
      </c>
      <c r="R22" s="92"/>
      <c r="S22" s="94">
        <f t="shared" si="5"/>
        <v>0.84961767204757854</v>
      </c>
      <c r="T22" s="94">
        <f t="shared" si="5"/>
        <v>0.93720712277413309</v>
      </c>
      <c r="U22" s="149"/>
    </row>
    <row r="23" spans="2:21" s="4" customFormat="1" ht="24" customHeight="1" x14ac:dyDescent="0.25">
      <c r="B23" s="119"/>
      <c r="C23" s="128"/>
      <c r="D23" s="145"/>
      <c r="E23" s="26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7">
        <f>F19*F22</f>
        <v>451.57691880524948</v>
      </c>
      <c r="G24" s="57">
        <f>G19*G22</f>
        <v>93.569992184871509</v>
      </c>
      <c r="H24" s="57">
        <f t="shared" ref="H24:T24" si="6">H19*H22</f>
        <v>10.848694746072059</v>
      </c>
      <c r="I24" s="57">
        <f t="shared" si="6"/>
        <v>51.531300043842286</v>
      </c>
      <c r="J24" s="57">
        <f t="shared" si="6"/>
        <v>29.833910551698164</v>
      </c>
      <c r="K24" s="57">
        <f t="shared" si="6"/>
        <v>0</v>
      </c>
      <c r="L24" s="57">
        <f t="shared" si="6"/>
        <v>5.4243473730360297</v>
      </c>
      <c r="M24" s="57">
        <f t="shared" ref="M24" si="7">M19*M22</f>
        <v>642.7851637047695</v>
      </c>
      <c r="N24" s="57">
        <f t="shared" si="6"/>
        <v>250.66100515063061</v>
      </c>
      <c r="O24" s="57">
        <f t="shared" si="6"/>
        <v>25.798853923853923</v>
      </c>
      <c r="P24" s="57">
        <f t="shared" si="6"/>
        <v>0</v>
      </c>
      <c r="Q24" s="57">
        <f t="shared" ref="Q24" si="8">Q19*Q22</f>
        <v>25.798853923853923</v>
      </c>
      <c r="R24" s="93">
        <f>SUM(M24,N24,Q24)</f>
        <v>919.2450227792541</v>
      </c>
      <c r="S24" s="57">
        <f t="shared" si="6"/>
        <v>4200.4778254702233</v>
      </c>
      <c r="T24" s="57">
        <f t="shared" si="6"/>
        <v>75.662577188439158</v>
      </c>
      <c r="U24" s="147">
        <f>SUM(R24:T25)</f>
        <v>5195.3854254379166</v>
      </c>
    </row>
    <row r="25" spans="2:21" s="4" customFormat="1" ht="24" customHeight="1" x14ac:dyDescent="0.25">
      <c r="B25" s="119"/>
      <c r="C25" s="128"/>
      <c r="D25" s="145"/>
      <c r="E25" s="26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7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106.8</v>
      </c>
      <c r="T26" s="32">
        <v>149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0.89605734767025091</v>
      </c>
      <c r="G27" s="94">
        <f t="shared" ref="G27:T27" si="9">100/G26</f>
        <v>0.89605734767025091</v>
      </c>
      <c r="H27" s="94">
        <f t="shared" si="9"/>
        <v>0.89605734767025091</v>
      </c>
      <c r="I27" s="94">
        <f t="shared" si="9"/>
        <v>0.89605734767025091</v>
      </c>
      <c r="J27" s="94">
        <f t="shared" si="9"/>
        <v>0.89605734767025091</v>
      </c>
      <c r="K27" s="94">
        <f t="shared" si="9"/>
        <v>0.89605734767025091</v>
      </c>
      <c r="L27" s="94">
        <f t="shared" si="9"/>
        <v>0.89605734767025091</v>
      </c>
      <c r="M27" s="94">
        <f t="shared" si="9"/>
        <v>0.89605734767025091</v>
      </c>
      <c r="N27" s="94">
        <f t="shared" si="9"/>
        <v>0.90171325518485113</v>
      </c>
      <c r="O27" s="94">
        <f t="shared" si="9"/>
        <v>0.91074681238615662</v>
      </c>
      <c r="P27" s="94">
        <f t="shared" si="9"/>
        <v>0.91074681238615662</v>
      </c>
      <c r="Q27" s="94">
        <f t="shared" si="9"/>
        <v>0.91074681238615662</v>
      </c>
      <c r="R27" s="94"/>
      <c r="S27" s="94">
        <f t="shared" si="9"/>
        <v>0.93632958801498134</v>
      </c>
      <c r="T27" s="94">
        <f t="shared" si="9"/>
        <v>0.67114093959731547</v>
      </c>
      <c r="U27" s="149"/>
    </row>
    <row r="28" spans="2:21" s="4" customFormat="1" ht="24" customHeight="1" x14ac:dyDescent="0.25">
      <c r="B28" s="119"/>
      <c r="C28" s="128"/>
      <c r="D28" s="145"/>
      <c r="E28" s="26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404.6388161337361</v>
      </c>
      <c r="G29" s="96">
        <f t="shared" ref="G29:T29" si="10">G24*G27</f>
        <v>83.844079018702075</v>
      </c>
      <c r="H29" s="96">
        <f t="shared" si="10"/>
        <v>9.7210526398495158</v>
      </c>
      <c r="I29" s="96">
        <f t="shared" si="10"/>
        <v>46.175000039285202</v>
      </c>
      <c r="J29" s="96">
        <f t="shared" si="10"/>
        <v>26.73289475958617</v>
      </c>
      <c r="K29" s="96">
        <f t="shared" si="10"/>
        <v>0</v>
      </c>
      <c r="L29" s="96">
        <f t="shared" si="10"/>
        <v>4.8605263199247579</v>
      </c>
      <c r="M29" s="96">
        <f t="shared" ref="M29" si="11">M24*M27</f>
        <v>575.97236891108378</v>
      </c>
      <c r="N29" s="96">
        <f t="shared" si="10"/>
        <v>226.02435090228187</v>
      </c>
      <c r="O29" s="96">
        <f t="shared" si="10"/>
        <v>23.49622397436605</v>
      </c>
      <c r="P29" s="96">
        <f t="shared" si="10"/>
        <v>0</v>
      </c>
      <c r="Q29" s="96">
        <f t="shared" ref="Q29" si="12">Q24*Q27</f>
        <v>23.49622397436605</v>
      </c>
      <c r="R29" s="95">
        <f>SUM(M29,N29,Q29)</f>
        <v>825.49294378773175</v>
      </c>
      <c r="S29" s="96">
        <f t="shared" si="10"/>
        <v>3933.0316717885989</v>
      </c>
      <c r="T29" s="96">
        <f t="shared" si="10"/>
        <v>50.780253146603464</v>
      </c>
      <c r="U29" s="146">
        <f>SUM(R29:T30)</f>
        <v>4809.3048687229339</v>
      </c>
    </row>
    <row r="30" spans="2:21" s="4" customFormat="1" ht="24" customHeight="1" x14ac:dyDescent="0.25">
      <c r="B30" s="119"/>
      <c r="C30" s="128"/>
      <c r="D30" s="145"/>
      <c r="E30" s="26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1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74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43724</v>
      </c>
      <c r="E4" s="116"/>
      <c r="F4" s="73" t="s">
        <v>14</v>
      </c>
      <c r="G4" s="74"/>
      <c r="H4" s="74"/>
      <c r="I4" s="75"/>
      <c r="J4" s="82" t="s">
        <v>77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63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43724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4">
        <v>1</v>
      </c>
      <c r="C8" s="176" t="s">
        <v>6</v>
      </c>
      <c r="D8" s="177"/>
      <c r="E8" s="178"/>
      <c r="F8" s="150" t="s">
        <v>75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38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38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39">
        <v>4</v>
      </c>
      <c r="C11" s="172" t="s">
        <v>9</v>
      </c>
      <c r="D11" s="173"/>
      <c r="E11" s="174"/>
      <c r="F11" s="156" t="s">
        <v>76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43" t="s">
        <v>19</v>
      </c>
      <c r="N12" s="19" t="s">
        <v>21</v>
      </c>
      <c r="O12" s="132" t="s">
        <v>20</v>
      </c>
      <c r="P12" s="134"/>
      <c r="Q12" s="42" t="s">
        <v>20</v>
      </c>
      <c r="R12" s="41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342</v>
      </c>
      <c r="G14" s="89">
        <v>82</v>
      </c>
      <c r="H14" s="89">
        <v>15</v>
      </c>
      <c r="I14" s="89">
        <v>32</v>
      </c>
      <c r="J14" s="89">
        <v>40</v>
      </c>
      <c r="K14" s="89">
        <v>1</v>
      </c>
      <c r="L14" s="89">
        <v>2</v>
      </c>
      <c r="M14" s="89">
        <f>SUM(F14:L15)</f>
        <v>514</v>
      </c>
      <c r="N14" s="89">
        <v>191</v>
      </c>
      <c r="O14" s="89">
        <v>18</v>
      </c>
      <c r="P14" s="89">
        <v>0</v>
      </c>
      <c r="Q14" s="89">
        <f>SUM(O14:P15)</f>
        <v>18</v>
      </c>
      <c r="R14" s="89">
        <f>SUM(M14,N14,Q14)</f>
        <v>723</v>
      </c>
      <c r="S14" s="171">
        <v>2465</v>
      </c>
      <c r="T14" s="89">
        <v>20</v>
      </c>
      <c r="U14" s="117">
        <f>SUM(R14:T15)</f>
        <v>3208</v>
      </c>
    </row>
    <row r="15" spans="2:21" s="4" customFormat="1" ht="24" customHeight="1" x14ac:dyDescent="0.25">
      <c r="B15" s="119"/>
      <c r="C15" s="128"/>
      <c r="D15" s="129"/>
      <c r="E15" s="37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38"/>
      <c r="C16" s="40"/>
      <c r="D16" s="27"/>
      <c r="E16" s="45" t="s">
        <v>67</v>
      </c>
      <c r="F16" s="36">
        <f>7.5+8.33+8.56+8.53+7.8+6.95+5.83+4.61</f>
        <v>58.11</v>
      </c>
      <c r="G16" s="36">
        <f t="shared" ref="G16:L16" si="0">7.5+8.33+8.56+8.53+7.8+6.95+5.83+4.61</f>
        <v>58.11</v>
      </c>
      <c r="H16" s="36">
        <f t="shared" si="0"/>
        <v>58.11</v>
      </c>
      <c r="I16" s="36">
        <f t="shared" si="0"/>
        <v>58.11</v>
      </c>
      <c r="J16" s="36">
        <f t="shared" si="0"/>
        <v>58.11</v>
      </c>
      <c r="K16" s="36">
        <f t="shared" si="0"/>
        <v>58.11</v>
      </c>
      <c r="L16" s="36">
        <f t="shared" si="0"/>
        <v>58.11</v>
      </c>
      <c r="M16" s="36">
        <f>7.5+8.33+8.56+8.53+7.8+6.95+5.83+4.61</f>
        <v>58.11</v>
      </c>
      <c r="N16" s="36">
        <f>6.1+6.79+7.22+7.44+7.23+6.81+6.2+5.36</f>
        <v>53.150000000000006</v>
      </c>
      <c r="O16" s="36">
        <f>7.35+6.17+5.69+5.1+6.65+8.35+7.19+6.3</f>
        <v>52.8</v>
      </c>
      <c r="P16" s="36">
        <f>7.35+6.17+5.69+5.1+6.65+8.35+7.19+6.3</f>
        <v>52.8</v>
      </c>
      <c r="Q16" s="36">
        <f>7.35+6.17+5.69+5.1+6.65+8.35+7.19+6.3</f>
        <v>52.8</v>
      </c>
      <c r="R16" s="36"/>
      <c r="S16" s="35">
        <f>6.84+6.37+6.07+5.78+6.47+7.83+8.28+7.68</f>
        <v>55.32</v>
      </c>
      <c r="T16" s="3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1.7208742040956806</v>
      </c>
      <c r="G17" s="100">
        <f t="shared" si="1"/>
        <v>1.7208742040956806</v>
      </c>
      <c r="H17" s="100">
        <f t="shared" si="1"/>
        <v>1.7208742040956806</v>
      </c>
      <c r="I17" s="100">
        <f t="shared" si="1"/>
        <v>1.7208742040956806</v>
      </c>
      <c r="J17" s="100">
        <f t="shared" si="1"/>
        <v>1.7208742040956806</v>
      </c>
      <c r="K17" s="100">
        <f t="shared" si="1"/>
        <v>1.7208742040956806</v>
      </c>
      <c r="L17" s="100">
        <f t="shared" si="1"/>
        <v>1.7208742040956806</v>
      </c>
      <c r="M17" s="100">
        <f t="shared" si="1"/>
        <v>1.7208742040956806</v>
      </c>
      <c r="N17" s="100">
        <f t="shared" si="1"/>
        <v>1.8814675446848539</v>
      </c>
      <c r="O17" s="100">
        <f t="shared" si="1"/>
        <v>1.893939393939394</v>
      </c>
      <c r="P17" s="100">
        <f t="shared" si="1"/>
        <v>1.893939393939394</v>
      </c>
      <c r="Q17" s="100">
        <f t="shared" si="1"/>
        <v>1.893939393939394</v>
      </c>
      <c r="R17" s="90"/>
      <c r="S17" s="100">
        <f>100/S16</f>
        <v>1.8076644974692697</v>
      </c>
      <c r="T17" s="10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45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Q19" si="2">F14*F17</f>
        <v>588.53897780072282</v>
      </c>
      <c r="G19" s="99">
        <f t="shared" si="2"/>
        <v>141.11168473584581</v>
      </c>
      <c r="H19" s="99">
        <f t="shared" si="2"/>
        <v>25.81311306143521</v>
      </c>
      <c r="I19" s="99">
        <f t="shared" si="2"/>
        <v>55.067974531061779</v>
      </c>
      <c r="J19" s="99">
        <f t="shared" si="2"/>
        <v>68.834968163827227</v>
      </c>
      <c r="K19" s="99">
        <f t="shared" si="2"/>
        <v>1.7208742040956806</v>
      </c>
      <c r="L19" s="99">
        <f t="shared" si="2"/>
        <v>3.4417484081913612</v>
      </c>
      <c r="M19" s="99">
        <f t="shared" si="2"/>
        <v>884.52934090517988</v>
      </c>
      <c r="N19" s="99">
        <f t="shared" si="2"/>
        <v>359.36030103480709</v>
      </c>
      <c r="O19" s="99">
        <f t="shared" si="2"/>
        <v>34.090909090909093</v>
      </c>
      <c r="P19" s="99">
        <f t="shared" si="2"/>
        <v>0</v>
      </c>
      <c r="Q19" s="99">
        <f t="shared" si="2"/>
        <v>34.090909090909093</v>
      </c>
      <c r="R19" s="91">
        <f>SUM(M19,N19,Q19)</f>
        <v>1277.9805510308961</v>
      </c>
      <c r="S19" s="99">
        <f>S14*S17</f>
        <v>4455.8929862617497</v>
      </c>
      <c r="T19" s="99">
        <f>T14*T17</f>
        <v>35.880875493362041</v>
      </c>
      <c r="U19" s="148">
        <f>SUM(R19:T20)</f>
        <v>5769.7544127860074</v>
      </c>
    </row>
    <row r="20" spans="2:21" s="4" customFormat="1" ht="24" customHeight="1" x14ac:dyDescent="0.25">
      <c r="B20" s="119"/>
      <c r="C20" s="128"/>
      <c r="D20" s="145"/>
      <c r="E20" s="37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38"/>
      <c r="C21" s="40"/>
      <c r="D21" s="27"/>
      <c r="E21" s="45" t="s">
        <v>68</v>
      </c>
      <c r="F21" s="35">
        <v>125.4</v>
      </c>
      <c r="G21" s="35">
        <v>125.4</v>
      </c>
      <c r="H21" s="35">
        <v>125.4</v>
      </c>
      <c r="I21" s="35">
        <v>125.4</v>
      </c>
      <c r="J21" s="35">
        <v>125.4</v>
      </c>
      <c r="K21" s="35">
        <v>125.4</v>
      </c>
      <c r="L21" s="35">
        <v>125.4</v>
      </c>
      <c r="M21" s="35">
        <v>125.4</v>
      </c>
      <c r="N21" s="35">
        <v>139.30000000000001</v>
      </c>
      <c r="O21" s="35">
        <v>115.1</v>
      </c>
      <c r="P21" s="35">
        <v>115.1</v>
      </c>
      <c r="Q21" s="35">
        <v>115.1</v>
      </c>
      <c r="R21" s="35"/>
      <c r="S21" s="35">
        <v>103.8</v>
      </c>
      <c r="T21" s="35">
        <v>79.599999999999994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0.79744816586921852</v>
      </c>
      <c r="G22" s="94">
        <f>100/G21</f>
        <v>0.79744816586921852</v>
      </c>
      <c r="H22" s="94">
        <f t="shared" ref="H22:T22" si="3">100/H21</f>
        <v>0.79744816586921852</v>
      </c>
      <c r="I22" s="94">
        <f t="shared" si="3"/>
        <v>0.79744816586921852</v>
      </c>
      <c r="J22" s="94">
        <f t="shared" si="3"/>
        <v>0.79744816586921852</v>
      </c>
      <c r="K22" s="94">
        <f t="shared" si="3"/>
        <v>0.79744816586921852</v>
      </c>
      <c r="L22" s="94">
        <f t="shared" si="3"/>
        <v>0.79744816586921852</v>
      </c>
      <c r="M22" s="94">
        <f t="shared" si="3"/>
        <v>0.79744816586921852</v>
      </c>
      <c r="N22" s="94">
        <f t="shared" si="3"/>
        <v>0.71787508973438618</v>
      </c>
      <c r="O22" s="94">
        <f t="shared" si="3"/>
        <v>0.86880973066898348</v>
      </c>
      <c r="P22" s="94">
        <f t="shared" si="3"/>
        <v>0.86880973066898348</v>
      </c>
      <c r="Q22" s="94">
        <f t="shared" si="3"/>
        <v>0.86880973066898348</v>
      </c>
      <c r="R22" s="92"/>
      <c r="S22" s="94">
        <f t="shared" si="3"/>
        <v>0.96339113680154143</v>
      </c>
      <c r="T22" s="94">
        <f t="shared" si="3"/>
        <v>1.256281407035176</v>
      </c>
      <c r="U22" s="149"/>
    </row>
    <row r="23" spans="2:21" s="4" customFormat="1" ht="24" customHeight="1" x14ac:dyDescent="0.25">
      <c r="B23" s="119"/>
      <c r="C23" s="128"/>
      <c r="D23" s="145"/>
      <c r="E23" s="37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7">
        <f>F19*F22</f>
        <v>469.32932838973113</v>
      </c>
      <c r="G24" s="57">
        <f>G19*G22</f>
        <v>112.52925417531564</v>
      </c>
      <c r="H24" s="57">
        <f t="shared" ref="H24:T24" si="4">H19*H22</f>
        <v>20.584619666216277</v>
      </c>
      <c r="I24" s="57">
        <f t="shared" si="4"/>
        <v>43.913855287928051</v>
      </c>
      <c r="J24" s="57">
        <f t="shared" si="4"/>
        <v>54.892319109910069</v>
      </c>
      <c r="K24" s="57">
        <f t="shared" si="4"/>
        <v>1.3723079777477516</v>
      </c>
      <c r="L24" s="57">
        <f t="shared" si="4"/>
        <v>2.7446159554955032</v>
      </c>
      <c r="M24" s="57">
        <f t="shared" si="4"/>
        <v>705.36630056234446</v>
      </c>
      <c r="N24" s="57">
        <f t="shared" si="4"/>
        <v>257.97580835233816</v>
      </c>
      <c r="O24" s="57">
        <f t="shared" si="4"/>
        <v>29.618513545533531</v>
      </c>
      <c r="P24" s="57">
        <f t="shared" si="4"/>
        <v>0</v>
      </c>
      <c r="Q24" s="57">
        <f t="shared" si="4"/>
        <v>29.618513545533531</v>
      </c>
      <c r="R24" s="93">
        <f>SUM(M24,N24,Q24)</f>
        <v>992.9606224602162</v>
      </c>
      <c r="S24" s="57">
        <f t="shared" si="4"/>
        <v>4292.7678095007223</v>
      </c>
      <c r="T24" s="57">
        <f t="shared" si="4"/>
        <v>45.07647675045483</v>
      </c>
      <c r="U24" s="147">
        <f>SUM(R24:T25)</f>
        <v>5330.8049087113941</v>
      </c>
    </row>
    <row r="25" spans="2:21" s="4" customFormat="1" ht="24" customHeight="1" x14ac:dyDescent="0.25">
      <c r="B25" s="119"/>
      <c r="C25" s="128"/>
      <c r="D25" s="145"/>
      <c r="E25" s="37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7"/>
    </row>
    <row r="26" spans="2:21" s="4" customFormat="1" ht="24" customHeight="1" x14ac:dyDescent="0.25">
      <c r="B26" s="38"/>
      <c r="C26" s="40"/>
      <c r="D26" s="27"/>
      <c r="E26" s="45" t="s">
        <v>69</v>
      </c>
      <c r="F26" s="36">
        <v>111.6</v>
      </c>
      <c r="G26" s="36">
        <v>111.6</v>
      </c>
      <c r="H26" s="36">
        <v>111.6</v>
      </c>
      <c r="I26" s="36">
        <v>111.6</v>
      </c>
      <c r="J26" s="36">
        <v>111.6</v>
      </c>
      <c r="K26" s="36">
        <v>111.6</v>
      </c>
      <c r="L26" s="36">
        <v>111.6</v>
      </c>
      <c r="M26" s="36">
        <v>111.6</v>
      </c>
      <c r="N26" s="36">
        <v>110.9</v>
      </c>
      <c r="O26" s="36">
        <v>109.8</v>
      </c>
      <c r="P26" s="36">
        <v>109.8</v>
      </c>
      <c r="Q26" s="36">
        <v>109.8</v>
      </c>
      <c r="R26" s="36"/>
      <c r="S26" s="35">
        <v>106.8</v>
      </c>
      <c r="T26" s="36">
        <v>149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0.89605734767025091</v>
      </c>
      <c r="G27" s="94">
        <f t="shared" ref="G27:T27" si="5">100/G26</f>
        <v>0.89605734767025091</v>
      </c>
      <c r="H27" s="94">
        <f t="shared" si="5"/>
        <v>0.89605734767025091</v>
      </c>
      <c r="I27" s="94">
        <f t="shared" si="5"/>
        <v>0.89605734767025091</v>
      </c>
      <c r="J27" s="94">
        <f t="shared" si="5"/>
        <v>0.89605734767025091</v>
      </c>
      <c r="K27" s="94">
        <f t="shared" si="5"/>
        <v>0.89605734767025091</v>
      </c>
      <c r="L27" s="94">
        <f t="shared" si="5"/>
        <v>0.89605734767025091</v>
      </c>
      <c r="M27" s="94">
        <f t="shared" si="5"/>
        <v>0.89605734767025091</v>
      </c>
      <c r="N27" s="94">
        <f t="shared" si="5"/>
        <v>0.90171325518485113</v>
      </c>
      <c r="O27" s="94">
        <f t="shared" si="5"/>
        <v>0.91074681238615662</v>
      </c>
      <c r="P27" s="94">
        <f t="shared" si="5"/>
        <v>0.91074681238615662</v>
      </c>
      <c r="Q27" s="94">
        <f t="shared" si="5"/>
        <v>0.91074681238615662</v>
      </c>
      <c r="R27" s="94"/>
      <c r="S27" s="94">
        <f t="shared" si="5"/>
        <v>0.93632958801498134</v>
      </c>
      <c r="T27" s="94">
        <f t="shared" si="5"/>
        <v>0.67114093959731547</v>
      </c>
      <c r="U27" s="149"/>
    </row>
    <row r="28" spans="2:21" s="4" customFormat="1" ht="24" customHeight="1" x14ac:dyDescent="0.25">
      <c r="B28" s="119"/>
      <c r="C28" s="128"/>
      <c r="D28" s="145"/>
      <c r="E28" s="37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420.54599318076265</v>
      </c>
      <c r="G29" s="96">
        <f t="shared" ref="G29:T29" si="6">G24*G27</f>
        <v>100.83266503164484</v>
      </c>
      <c r="H29" s="96">
        <f t="shared" si="6"/>
        <v>18.444999700910643</v>
      </c>
      <c r="I29" s="96">
        <f t="shared" si="6"/>
        <v>39.349332695276033</v>
      </c>
      <c r="J29" s="96">
        <f t="shared" si="6"/>
        <v>49.186665869095044</v>
      </c>
      <c r="K29" s="96">
        <f t="shared" si="6"/>
        <v>1.229666646727376</v>
      </c>
      <c r="L29" s="96">
        <f t="shared" si="6"/>
        <v>2.459333293454752</v>
      </c>
      <c r="M29" s="96">
        <f t="shared" si="6"/>
        <v>632.04865641787137</v>
      </c>
      <c r="N29" s="96">
        <f t="shared" si="6"/>
        <v>232.62020590833015</v>
      </c>
      <c r="O29" s="96">
        <f t="shared" si="6"/>
        <v>26.974966799210865</v>
      </c>
      <c r="P29" s="96">
        <f t="shared" si="6"/>
        <v>0</v>
      </c>
      <c r="Q29" s="96">
        <f t="shared" si="6"/>
        <v>26.974966799210865</v>
      </c>
      <c r="R29" s="95">
        <f>SUM(M29,N29,Q29)</f>
        <v>891.64382912541237</v>
      </c>
      <c r="S29" s="96">
        <f t="shared" si="6"/>
        <v>4019.4455145137854</v>
      </c>
      <c r="T29" s="96">
        <f t="shared" si="6"/>
        <v>30.2526689600368</v>
      </c>
      <c r="U29" s="146">
        <f>SUM(R29:T30)</f>
        <v>4941.3420125992352</v>
      </c>
    </row>
    <row r="30" spans="2:21" s="4" customFormat="1" ht="24" customHeight="1" x14ac:dyDescent="0.25">
      <c r="B30" s="119"/>
      <c r="C30" s="128"/>
      <c r="D30" s="145"/>
      <c r="E30" s="3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3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74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43749</v>
      </c>
      <c r="E4" s="116"/>
      <c r="F4" s="73" t="s">
        <v>14</v>
      </c>
      <c r="G4" s="74"/>
      <c r="H4" s="74"/>
      <c r="I4" s="75"/>
      <c r="J4" s="82" t="s">
        <v>64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78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43768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8">
        <v>1</v>
      </c>
      <c r="C8" s="176" t="s">
        <v>6</v>
      </c>
      <c r="D8" s="177"/>
      <c r="E8" s="178"/>
      <c r="F8" s="150" t="s">
        <v>75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6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6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9">
        <v>4</v>
      </c>
      <c r="C11" s="172" t="s">
        <v>9</v>
      </c>
      <c r="D11" s="173"/>
      <c r="E11" s="174"/>
      <c r="F11" s="156" t="s">
        <v>76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54" t="s">
        <v>19</v>
      </c>
      <c r="N12" s="19" t="s">
        <v>21</v>
      </c>
      <c r="O12" s="132" t="s">
        <v>20</v>
      </c>
      <c r="P12" s="134"/>
      <c r="Q12" s="53" t="s">
        <v>20</v>
      </c>
      <c r="R12" s="52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322</v>
      </c>
      <c r="G14" s="89">
        <v>68</v>
      </c>
      <c r="H14" s="89">
        <v>13</v>
      </c>
      <c r="I14" s="89">
        <v>28</v>
      </c>
      <c r="J14" s="89">
        <v>37</v>
      </c>
      <c r="K14" s="89">
        <v>0</v>
      </c>
      <c r="L14" s="89">
        <v>1</v>
      </c>
      <c r="M14" s="89">
        <f>SUM(F14:L15)</f>
        <v>469</v>
      </c>
      <c r="N14" s="89">
        <v>155</v>
      </c>
      <c r="O14" s="89">
        <v>11</v>
      </c>
      <c r="P14" s="89">
        <v>0</v>
      </c>
      <c r="Q14" s="89">
        <f>SUM(O14:P15)</f>
        <v>11</v>
      </c>
      <c r="R14" s="89">
        <f>SUM(M14,N14,Q14)</f>
        <v>635</v>
      </c>
      <c r="S14" s="171">
        <v>2732</v>
      </c>
      <c r="T14" s="89">
        <v>19</v>
      </c>
      <c r="U14" s="117">
        <f>SUM(R14:T15)</f>
        <v>3386</v>
      </c>
    </row>
    <row r="15" spans="2:21" s="4" customFormat="1" ht="24" customHeight="1" x14ac:dyDescent="0.25">
      <c r="B15" s="119"/>
      <c r="C15" s="128"/>
      <c r="D15" s="129"/>
      <c r="E15" s="47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46"/>
      <c r="C16" s="51"/>
      <c r="D16" s="27"/>
      <c r="E16" s="50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90">
        <f t="shared" ref="F17:Q17" si="1">100/F16</f>
        <v>1.7208742040956806</v>
      </c>
      <c r="G17" s="90">
        <f t="shared" si="1"/>
        <v>1.7208742040956806</v>
      </c>
      <c r="H17" s="90">
        <f t="shared" si="1"/>
        <v>1.7208742040956806</v>
      </c>
      <c r="I17" s="90">
        <f t="shared" si="1"/>
        <v>1.7208742040956806</v>
      </c>
      <c r="J17" s="90">
        <f t="shared" si="1"/>
        <v>1.7208742040956806</v>
      </c>
      <c r="K17" s="90">
        <f t="shared" si="1"/>
        <v>1.7208742040956806</v>
      </c>
      <c r="L17" s="90">
        <f t="shared" si="1"/>
        <v>1.7208742040956806</v>
      </c>
      <c r="M17" s="90">
        <f t="shared" si="1"/>
        <v>1.7208742040956806</v>
      </c>
      <c r="N17" s="90">
        <f t="shared" si="1"/>
        <v>1.8814675446848539</v>
      </c>
      <c r="O17" s="90">
        <f t="shared" si="1"/>
        <v>1.893939393939394</v>
      </c>
      <c r="P17" s="90">
        <f t="shared" si="1"/>
        <v>1.893939393939394</v>
      </c>
      <c r="Q17" s="90">
        <f t="shared" si="1"/>
        <v>1.893939393939394</v>
      </c>
      <c r="R17" s="90"/>
      <c r="S17" s="90">
        <f>100/S16</f>
        <v>1.8076644974692697</v>
      </c>
      <c r="T17" s="9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50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1">
        <f t="shared" ref="F19:Q19" si="2">F14*F17</f>
        <v>554.12149371880912</v>
      </c>
      <c r="G19" s="91">
        <f t="shared" si="2"/>
        <v>117.01944587850627</v>
      </c>
      <c r="H19" s="91">
        <f t="shared" si="2"/>
        <v>22.371364653243848</v>
      </c>
      <c r="I19" s="91">
        <f t="shared" si="2"/>
        <v>48.184477714679055</v>
      </c>
      <c r="J19" s="91">
        <f t="shared" si="2"/>
        <v>63.672345551540182</v>
      </c>
      <c r="K19" s="91">
        <f t="shared" si="2"/>
        <v>0</v>
      </c>
      <c r="L19" s="91">
        <f t="shared" si="2"/>
        <v>1.7208742040956806</v>
      </c>
      <c r="M19" s="91">
        <f t="shared" si="2"/>
        <v>807.09000172087417</v>
      </c>
      <c r="N19" s="91">
        <f t="shared" si="2"/>
        <v>291.62746942615235</v>
      </c>
      <c r="O19" s="91">
        <f t="shared" si="2"/>
        <v>20.833333333333336</v>
      </c>
      <c r="P19" s="91">
        <f t="shared" si="2"/>
        <v>0</v>
      </c>
      <c r="Q19" s="91">
        <f t="shared" si="2"/>
        <v>20.833333333333336</v>
      </c>
      <c r="R19" s="91">
        <f>SUM(M19,N19,Q19)</f>
        <v>1119.5508044803598</v>
      </c>
      <c r="S19" s="91">
        <f>S14*S17</f>
        <v>4938.5394070860448</v>
      </c>
      <c r="T19" s="91">
        <f>T14*T17</f>
        <v>34.086831718693936</v>
      </c>
      <c r="U19" s="148">
        <f>SUM(R19:T20)</f>
        <v>6092.177043285099</v>
      </c>
    </row>
    <row r="20" spans="2:21" s="4" customFormat="1" ht="24" customHeight="1" x14ac:dyDescent="0.25">
      <c r="B20" s="119"/>
      <c r="C20" s="128"/>
      <c r="D20" s="145"/>
      <c r="E20" s="47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8"/>
    </row>
    <row r="21" spans="2:21" s="4" customFormat="1" ht="24" customHeight="1" x14ac:dyDescent="0.25">
      <c r="B21" s="46"/>
      <c r="C21" s="51"/>
      <c r="D21" s="27"/>
      <c r="E21" s="50" t="s">
        <v>68</v>
      </c>
      <c r="F21" s="55">
        <v>126.9</v>
      </c>
      <c r="G21" s="55">
        <v>126.9</v>
      </c>
      <c r="H21" s="55">
        <v>126.9</v>
      </c>
      <c r="I21" s="55">
        <v>126.9</v>
      </c>
      <c r="J21" s="55">
        <v>126.9</v>
      </c>
      <c r="K21" s="55">
        <v>126.9</v>
      </c>
      <c r="L21" s="55">
        <v>126.9</v>
      </c>
      <c r="M21" s="55">
        <v>126.9</v>
      </c>
      <c r="N21" s="55">
        <v>124.6</v>
      </c>
      <c r="O21" s="55">
        <v>124.8</v>
      </c>
      <c r="P21" s="55">
        <v>124.8</v>
      </c>
      <c r="Q21" s="55">
        <v>124.8</v>
      </c>
      <c r="R21" s="55"/>
      <c r="S21" s="55">
        <v>117.7</v>
      </c>
      <c r="T21" s="55">
        <v>106.7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2">
        <f>100/F21</f>
        <v>0.78802206461780921</v>
      </c>
      <c r="G22" s="92">
        <f>100/G21</f>
        <v>0.78802206461780921</v>
      </c>
      <c r="H22" s="92">
        <f t="shared" ref="H22:T22" si="3">100/H21</f>
        <v>0.78802206461780921</v>
      </c>
      <c r="I22" s="92">
        <f t="shared" si="3"/>
        <v>0.78802206461780921</v>
      </c>
      <c r="J22" s="92">
        <f t="shared" si="3"/>
        <v>0.78802206461780921</v>
      </c>
      <c r="K22" s="92">
        <f t="shared" si="3"/>
        <v>0.78802206461780921</v>
      </c>
      <c r="L22" s="92">
        <f t="shared" si="3"/>
        <v>0.78802206461780921</v>
      </c>
      <c r="M22" s="92">
        <f t="shared" si="3"/>
        <v>0.78802206461780921</v>
      </c>
      <c r="N22" s="92">
        <f t="shared" si="3"/>
        <v>0.8025682182985554</v>
      </c>
      <c r="O22" s="92">
        <f t="shared" si="3"/>
        <v>0.80128205128205132</v>
      </c>
      <c r="P22" s="92">
        <f t="shared" si="3"/>
        <v>0.80128205128205132</v>
      </c>
      <c r="Q22" s="92">
        <f t="shared" si="3"/>
        <v>0.80128205128205132</v>
      </c>
      <c r="R22" s="92"/>
      <c r="S22" s="92">
        <f t="shared" si="3"/>
        <v>0.84961767204757854</v>
      </c>
      <c r="T22" s="92">
        <f t="shared" si="3"/>
        <v>0.93720712277413309</v>
      </c>
      <c r="U22" s="149"/>
    </row>
    <row r="23" spans="2:21" s="4" customFormat="1" ht="24" customHeight="1" x14ac:dyDescent="0.25">
      <c r="B23" s="119"/>
      <c r="C23" s="128"/>
      <c r="D23" s="145"/>
      <c r="E23" s="47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93">
        <f>F19*F22</f>
        <v>436.65996352940039</v>
      </c>
      <c r="G24" s="93">
        <f>G19*G22</f>
        <v>92.213905341612502</v>
      </c>
      <c r="H24" s="93">
        <f t="shared" ref="H24:T24" si="4">H19*H22</f>
        <v>17.629128962367098</v>
      </c>
      <c r="I24" s="93">
        <f t="shared" si="4"/>
        <v>37.970431611252209</v>
      </c>
      <c r="J24" s="93">
        <f t="shared" si="4"/>
        <v>50.175213200583272</v>
      </c>
      <c r="K24" s="93">
        <f t="shared" si="4"/>
        <v>0</v>
      </c>
      <c r="L24" s="93">
        <f t="shared" si="4"/>
        <v>1.3560868432590074</v>
      </c>
      <c r="M24" s="93">
        <f t="shared" si="4"/>
        <v>636.00472948847448</v>
      </c>
      <c r="N24" s="93">
        <f t="shared" si="4"/>
        <v>234.05093854426352</v>
      </c>
      <c r="O24" s="93">
        <f t="shared" si="4"/>
        <v>16.693376068376072</v>
      </c>
      <c r="P24" s="93">
        <f t="shared" si="4"/>
        <v>0</v>
      </c>
      <c r="Q24" s="93">
        <f t="shared" si="4"/>
        <v>16.693376068376072</v>
      </c>
      <c r="R24" s="93">
        <f>SUM(M24,N24,Q24)</f>
        <v>886.74904410111412</v>
      </c>
      <c r="S24" s="93">
        <f t="shared" si="4"/>
        <v>4195.8703543636739</v>
      </c>
      <c r="T24" s="93">
        <f t="shared" si="4"/>
        <v>31.946421479563202</v>
      </c>
      <c r="U24" s="147">
        <f>SUM(R24:T25)</f>
        <v>5114.5658199443515</v>
      </c>
    </row>
    <row r="25" spans="2:21" s="4" customFormat="1" ht="24" customHeight="1" x14ac:dyDescent="0.25">
      <c r="B25" s="119"/>
      <c r="C25" s="128"/>
      <c r="D25" s="145"/>
      <c r="E25" s="47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7"/>
    </row>
    <row r="26" spans="2:21" s="4" customFormat="1" ht="24" customHeight="1" x14ac:dyDescent="0.25">
      <c r="B26" s="46"/>
      <c r="C26" s="51"/>
      <c r="D26" s="27"/>
      <c r="E26" s="50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0.93632958801498134</v>
      </c>
      <c r="G27" s="94">
        <f t="shared" ref="G27:T27" si="5">100/G26</f>
        <v>0.93632958801498134</v>
      </c>
      <c r="H27" s="94">
        <f t="shared" si="5"/>
        <v>0.93632958801498134</v>
      </c>
      <c r="I27" s="94">
        <f t="shared" si="5"/>
        <v>0.93632958801498134</v>
      </c>
      <c r="J27" s="94">
        <f t="shared" si="5"/>
        <v>0.93632958801498134</v>
      </c>
      <c r="K27" s="94">
        <f t="shared" si="5"/>
        <v>0.93632958801498134</v>
      </c>
      <c r="L27" s="94">
        <f t="shared" si="5"/>
        <v>0.93632958801498134</v>
      </c>
      <c r="M27" s="94">
        <f t="shared" si="5"/>
        <v>0.93632958801498134</v>
      </c>
      <c r="N27" s="94">
        <f t="shared" si="5"/>
        <v>0.91996320147194111</v>
      </c>
      <c r="O27" s="94">
        <f t="shared" si="5"/>
        <v>0.95328884652049561</v>
      </c>
      <c r="P27" s="94">
        <f t="shared" si="5"/>
        <v>0.95328884652049561</v>
      </c>
      <c r="Q27" s="94">
        <f t="shared" si="5"/>
        <v>0.95328884652049561</v>
      </c>
      <c r="R27" s="94"/>
      <c r="S27" s="94">
        <f t="shared" si="5"/>
        <v>0.96153846153846156</v>
      </c>
      <c r="T27" s="94">
        <f t="shared" si="5"/>
        <v>1.7123287671232876</v>
      </c>
      <c r="U27" s="149"/>
    </row>
    <row r="28" spans="2:21" s="4" customFormat="1" ht="24" customHeight="1" x14ac:dyDescent="0.25">
      <c r="B28" s="119"/>
      <c r="C28" s="128"/>
      <c r="D28" s="145"/>
      <c r="E28" s="47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408.85764375412026</v>
      </c>
      <c r="G29" s="96">
        <f t="shared" ref="G29:T29" si="6">G24*G27</f>
        <v>86.342607997764517</v>
      </c>
      <c r="H29" s="96">
        <f t="shared" si="6"/>
        <v>16.506675058396159</v>
      </c>
      <c r="I29" s="96">
        <f t="shared" si="6"/>
        <v>35.552838587314803</v>
      </c>
      <c r="J29" s="96">
        <f t="shared" si="6"/>
        <v>46.980536704665987</v>
      </c>
      <c r="K29" s="96">
        <f t="shared" si="6"/>
        <v>0</v>
      </c>
      <c r="L29" s="96">
        <f t="shared" si="6"/>
        <v>1.2697442352612429</v>
      </c>
      <c r="M29" s="96">
        <f t="shared" si="6"/>
        <v>595.51004633752291</v>
      </c>
      <c r="N29" s="96">
        <f t="shared" si="6"/>
        <v>215.31825073069319</v>
      </c>
      <c r="O29" s="96">
        <f t="shared" si="6"/>
        <v>15.913609216755072</v>
      </c>
      <c r="P29" s="96">
        <f t="shared" si="6"/>
        <v>0</v>
      </c>
      <c r="Q29" s="96">
        <f t="shared" si="6"/>
        <v>15.913609216755072</v>
      </c>
      <c r="R29" s="95">
        <f>SUM(M29,N29,Q29)</f>
        <v>826.74190628497115</v>
      </c>
      <c r="S29" s="96">
        <f t="shared" si="6"/>
        <v>4034.4907253496867</v>
      </c>
      <c r="T29" s="96">
        <f t="shared" si="6"/>
        <v>54.702776506101372</v>
      </c>
      <c r="U29" s="146">
        <f>SUM(R29:T30)</f>
        <v>4915.9354081407591</v>
      </c>
    </row>
    <row r="30" spans="2:21" s="4" customFormat="1" ht="24" customHeight="1" x14ac:dyDescent="0.25">
      <c r="B30" s="119"/>
      <c r="C30" s="128"/>
      <c r="D30" s="145"/>
      <c r="E30" s="4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74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43759</v>
      </c>
      <c r="E4" s="116"/>
      <c r="F4" s="73" t="s">
        <v>14</v>
      </c>
      <c r="G4" s="74"/>
      <c r="H4" s="74"/>
      <c r="I4" s="75"/>
      <c r="J4" s="82" t="s">
        <v>77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78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43768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8">
        <v>1</v>
      </c>
      <c r="C8" s="176" t="s">
        <v>6</v>
      </c>
      <c r="D8" s="177"/>
      <c r="E8" s="178"/>
      <c r="F8" s="150" t="s">
        <v>75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6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6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9">
        <v>4</v>
      </c>
      <c r="C11" s="172" t="s">
        <v>9</v>
      </c>
      <c r="D11" s="173"/>
      <c r="E11" s="174"/>
      <c r="F11" s="156" t="s">
        <v>76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54" t="s">
        <v>19</v>
      </c>
      <c r="N12" s="19" t="s">
        <v>21</v>
      </c>
      <c r="O12" s="132" t="s">
        <v>20</v>
      </c>
      <c r="P12" s="134"/>
      <c r="Q12" s="53" t="s">
        <v>20</v>
      </c>
      <c r="R12" s="52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342</v>
      </c>
      <c r="G14" s="89">
        <v>98</v>
      </c>
      <c r="H14" s="89">
        <v>10</v>
      </c>
      <c r="I14" s="89">
        <v>33</v>
      </c>
      <c r="J14" s="89">
        <v>48</v>
      </c>
      <c r="K14" s="89">
        <v>8</v>
      </c>
      <c r="L14" s="89">
        <v>2</v>
      </c>
      <c r="M14" s="89">
        <f>SUM(F14:L15)</f>
        <v>541</v>
      </c>
      <c r="N14" s="89">
        <v>265</v>
      </c>
      <c r="O14" s="89">
        <v>20</v>
      </c>
      <c r="P14" s="89">
        <v>0</v>
      </c>
      <c r="Q14" s="89">
        <f>SUM(O14:P15)</f>
        <v>20</v>
      </c>
      <c r="R14" s="89">
        <f>SUM(M14,N14,Q14)</f>
        <v>826</v>
      </c>
      <c r="S14" s="171">
        <v>2478</v>
      </c>
      <c r="T14" s="89">
        <v>13</v>
      </c>
      <c r="U14" s="117">
        <f>SUM(R14:T15)</f>
        <v>3317</v>
      </c>
    </row>
    <row r="15" spans="2:21" s="4" customFormat="1" ht="24" customHeight="1" x14ac:dyDescent="0.25">
      <c r="B15" s="119"/>
      <c r="C15" s="128"/>
      <c r="D15" s="129"/>
      <c r="E15" s="47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46"/>
      <c r="C16" s="51"/>
      <c r="D16" s="27"/>
      <c r="E16" s="50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90">
        <f t="shared" ref="F17:Q17" si="1">100/F16</f>
        <v>1.7208742040956806</v>
      </c>
      <c r="G17" s="90">
        <f t="shared" si="1"/>
        <v>1.7208742040956806</v>
      </c>
      <c r="H17" s="90">
        <f t="shared" si="1"/>
        <v>1.7208742040956806</v>
      </c>
      <c r="I17" s="90">
        <f t="shared" si="1"/>
        <v>1.7208742040956806</v>
      </c>
      <c r="J17" s="90">
        <f t="shared" si="1"/>
        <v>1.7208742040956806</v>
      </c>
      <c r="K17" s="90">
        <f t="shared" si="1"/>
        <v>1.7208742040956806</v>
      </c>
      <c r="L17" s="90">
        <f t="shared" si="1"/>
        <v>1.7208742040956806</v>
      </c>
      <c r="M17" s="90">
        <f t="shared" si="1"/>
        <v>1.7208742040956806</v>
      </c>
      <c r="N17" s="90">
        <f t="shared" si="1"/>
        <v>1.8814675446848539</v>
      </c>
      <c r="O17" s="90">
        <f t="shared" si="1"/>
        <v>1.893939393939394</v>
      </c>
      <c r="P17" s="90">
        <f t="shared" si="1"/>
        <v>1.893939393939394</v>
      </c>
      <c r="Q17" s="90">
        <f t="shared" si="1"/>
        <v>1.893939393939394</v>
      </c>
      <c r="R17" s="90"/>
      <c r="S17" s="90">
        <f>100/S16</f>
        <v>1.8076644974692697</v>
      </c>
      <c r="T17" s="9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50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1">
        <f t="shared" ref="F19:Q19" si="2">F14*F17</f>
        <v>588.53897780072282</v>
      </c>
      <c r="G19" s="91">
        <f t="shared" si="2"/>
        <v>168.64567200137671</v>
      </c>
      <c r="H19" s="91">
        <f t="shared" si="2"/>
        <v>17.208742040956807</v>
      </c>
      <c r="I19" s="91">
        <f t="shared" si="2"/>
        <v>56.788848735157458</v>
      </c>
      <c r="J19" s="91">
        <f t="shared" si="2"/>
        <v>82.601961796592661</v>
      </c>
      <c r="K19" s="91">
        <f t="shared" si="2"/>
        <v>13.766993632765445</v>
      </c>
      <c r="L19" s="91">
        <f t="shared" si="2"/>
        <v>3.4417484081913612</v>
      </c>
      <c r="M19" s="91">
        <f t="shared" si="2"/>
        <v>930.99294441576319</v>
      </c>
      <c r="N19" s="91">
        <f t="shared" si="2"/>
        <v>498.5888993414863</v>
      </c>
      <c r="O19" s="91">
        <f t="shared" si="2"/>
        <v>37.878787878787882</v>
      </c>
      <c r="P19" s="91">
        <f t="shared" si="2"/>
        <v>0</v>
      </c>
      <c r="Q19" s="91">
        <f t="shared" si="2"/>
        <v>37.878787878787882</v>
      </c>
      <c r="R19" s="91">
        <f>SUM(M19,N19,Q19)</f>
        <v>1467.4606316360375</v>
      </c>
      <c r="S19" s="91">
        <f>S14*S17</f>
        <v>4479.39262472885</v>
      </c>
      <c r="T19" s="91">
        <f>T14*T17</f>
        <v>23.322569070685326</v>
      </c>
      <c r="U19" s="148">
        <f>SUM(R19:T20)</f>
        <v>5970.1758254355727</v>
      </c>
    </row>
    <row r="20" spans="2:21" s="4" customFormat="1" ht="24" customHeight="1" x14ac:dyDescent="0.25">
      <c r="B20" s="119"/>
      <c r="C20" s="128"/>
      <c r="D20" s="145"/>
      <c r="E20" s="47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8"/>
    </row>
    <row r="21" spans="2:21" s="4" customFormat="1" ht="24" customHeight="1" x14ac:dyDescent="0.25">
      <c r="B21" s="46"/>
      <c r="C21" s="51"/>
      <c r="D21" s="27"/>
      <c r="E21" s="50" t="s">
        <v>68</v>
      </c>
      <c r="F21" s="55">
        <v>125.4</v>
      </c>
      <c r="G21" s="55">
        <v>125.4</v>
      </c>
      <c r="H21" s="55">
        <v>125.4</v>
      </c>
      <c r="I21" s="55">
        <v>125.4</v>
      </c>
      <c r="J21" s="55">
        <v>125.4</v>
      </c>
      <c r="K21" s="55">
        <v>125.4</v>
      </c>
      <c r="L21" s="55">
        <v>125.4</v>
      </c>
      <c r="M21" s="55">
        <v>125.4</v>
      </c>
      <c r="N21" s="55">
        <v>139.30000000000001</v>
      </c>
      <c r="O21" s="55">
        <v>115.1</v>
      </c>
      <c r="P21" s="55">
        <v>115.1</v>
      </c>
      <c r="Q21" s="55">
        <v>115.1</v>
      </c>
      <c r="R21" s="55"/>
      <c r="S21" s="55">
        <v>103.8</v>
      </c>
      <c r="T21" s="55">
        <v>79.599999999999994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2">
        <f>100/F21</f>
        <v>0.79744816586921852</v>
      </c>
      <c r="G22" s="92">
        <f>100/G21</f>
        <v>0.79744816586921852</v>
      </c>
      <c r="H22" s="92">
        <f t="shared" ref="H22:T22" si="3">100/H21</f>
        <v>0.79744816586921852</v>
      </c>
      <c r="I22" s="92">
        <f t="shared" si="3"/>
        <v>0.79744816586921852</v>
      </c>
      <c r="J22" s="92">
        <f t="shared" si="3"/>
        <v>0.79744816586921852</v>
      </c>
      <c r="K22" s="92">
        <f t="shared" si="3"/>
        <v>0.79744816586921852</v>
      </c>
      <c r="L22" s="92">
        <f t="shared" si="3"/>
        <v>0.79744816586921852</v>
      </c>
      <c r="M22" s="92">
        <f t="shared" si="3"/>
        <v>0.79744816586921852</v>
      </c>
      <c r="N22" s="92">
        <f t="shared" si="3"/>
        <v>0.71787508973438618</v>
      </c>
      <c r="O22" s="92">
        <f t="shared" si="3"/>
        <v>0.86880973066898348</v>
      </c>
      <c r="P22" s="92">
        <f t="shared" si="3"/>
        <v>0.86880973066898348</v>
      </c>
      <c r="Q22" s="92">
        <f t="shared" si="3"/>
        <v>0.86880973066898348</v>
      </c>
      <c r="R22" s="92"/>
      <c r="S22" s="92">
        <f t="shared" si="3"/>
        <v>0.96339113680154143</v>
      </c>
      <c r="T22" s="92">
        <f t="shared" si="3"/>
        <v>1.256281407035176</v>
      </c>
      <c r="U22" s="149"/>
    </row>
    <row r="23" spans="2:21" s="4" customFormat="1" ht="24" customHeight="1" x14ac:dyDescent="0.25">
      <c r="B23" s="119"/>
      <c r="C23" s="128"/>
      <c r="D23" s="145"/>
      <c r="E23" s="47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93">
        <f>F19*F22</f>
        <v>469.32932838973113</v>
      </c>
      <c r="G24" s="93">
        <f>G19*G22</f>
        <v>134.48618181927966</v>
      </c>
      <c r="H24" s="93">
        <f t="shared" ref="H24:T24" si="4">H19*H22</f>
        <v>13.723079777477517</v>
      </c>
      <c r="I24" s="93">
        <f t="shared" si="4"/>
        <v>45.286163265675803</v>
      </c>
      <c r="J24" s="93">
        <f t="shared" si="4"/>
        <v>65.87078293189208</v>
      </c>
      <c r="K24" s="93">
        <f t="shared" si="4"/>
        <v>10.978463821982013</v>
      </c>
      <c r="L24" s="93">
        <f t="shared" si="4"/>
        <v>2.7446159554955032</v>
      </c>
      <c r="M24" s="93">
        <f t="shared" si="4"/>
        <v>742.41861596153365</v>
      </c>
      <c r="N24" s="93">
        <f t="shared" si="4"/>
        <v>357.92455085533834</v>
      </c>
      <c r="O24" s="93">
        <f t="shared" si="4"/>
        <v>32.909459495037254</v>
      </c>
      <c r="P24" s="93">
        <f t="shared" si="4"/>
        <v>0</v>
      </c>
      <c r="Q24" s="93">
        <f t="shared" si="4"/>
        <v>32.909459495037254</v>
      </c>
      <c r="R24" s="93">
        <f>SUM(M24,N24,Q24)</f>
        <v>1133.2526263119091</v>
      </c>
      <c r="S24" s="93">
        <f t="shared" si="4"/>
        <v>4315.4071529179673</v>
      </c>
      <c r="T24" s="93">
        <f t="shared" si="4"/>
        <v>29.299709887795636</v>
      </c>
      <c r="U24" s="147">
        <f>SUM(R24:T25)</f>
        <v>5477.9594891176721</v>
      </c>
    </row>
    <row r="25" spans="2:21" s="4" customFormat="1" ht="24" customHeight="1" x14ac:dyDescent="0.25">
      <c r="B25" s="119"/>
      <c r="C25" s="128"/>
      <c r="D25" s="145"/>
      <c r="E25" s="47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7"/>
    </row>
    <row r="26" spans="2:21" s="4" customFormat="1" ht="24" customHeight="1" x14ac:dyDescent="0.25">
      <c r="B26" s="46"/>
      <c r="C26" s="51"/>
      <c r="D26" s="27"/>
      <c r="E26" s="50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0.93632958801498134</v>
      </c>
      <c r="G27" s="94">
        <f t="shared" ref="G27:T27" si="5">100/G26</f>
        <v>0.93632958801498134</v>
      </c>
      <c r="H27" s="94">
        <f t="shared" si="5"/>
        <v>0.93632958801498134</v>
      </c>
      <c r="I27" s="94">
        <f t="shared" si="5"/>
        <v>0.93632958801498134</v>
      </c>
      <c r="J27" s="94">
        <f t="shared" si="5"/>
        <v>0.93632958801498134</v>
      </c>
      <c r="K27" s="94">
        <f t="shared" si="5"/>
        <v>0.93632958801498134</v>
      </c>
      <c r="L27" s="94">
        <f t="shared" si="5"/>
        <v>0.93632958801498134</v>
      </c>
      <c r="M27" s="94">
        <f t="shared" si="5"/>
        <v>0.93632958801498134</v>
      </c>
      <c r="N27" s="94">
        <f t="shared" si="5"/>
        <v>0.91996320147194111</v>
      </c>
      <c r="O27" s="94">
        <f t="shared" si="5"/>
        <v>0.95328884652049561</v>
      </c>
      <c r="P27" s="94">
        <f t="shared" si="5"/>
        <v>0.95328884652049561</v>
      </c>
      <c r="Q27" s="94">
        <f t="shared" si="5"/>
        <v>0.95328884652049561</v>
      </c>
      <c r="R27" s="94"/>
      <c r="S27" s="94">
        <f t="shared" si="5"/>
        <v>0.96153846153846156</v>
      </c>
      <c r="T27" s="94">
        <f t="shared" si="5"/>
        <v>1.7123287671232876</v>
      </c>
      <c r="U27" s="149"/>
    </row>
    <row r="28" spans="2:21" s="4" customFormat="1" ht="24" customHeight="1" x14ac:dyDescent="0.25">
      <c r="B28" s="119"/>
      <c r="C28" s="128"/>
      <c r="D28" s="145"/>
      <c r="E28" s="47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439.44693669450481</v>
      </c>
      <c r="G29" s="96">
        <f t="shared" ref="G29:T29" si="6">G24*G27</f>
        <v>125.92339121655401</v>
      </c>
      <c r="H29" s="96">
        <f t="shared" si="6"/>
        <v>12.849325634342245</v>
      </c>
      <c r="I29" s="96">
        <f t="shared" si="6"/>
        <v>42.402774593329404</v>
      </c>
      <c r="J29" s="96">
        <f t="shared" si="6"/>
        <v>61.676763044842779</v>
      </c>
      <c r="K29" s="96">
        <f t="shared" si="6"/>
        <v>10.279460507473795</v>
      </c>
      <c r="L29" s="96">
        <f t="shared" si="6"/>
        <v>2.5698651268684487</v>
      </c>
      <c r="M29" s="96">
        <f t="shared" si="6"/>
        <v>695.14851681791549</v>
      </c>
      <c r="N29" s="96">
        <f t="shared" si="6"/>
        <v>329.27741569028365</v>
      </c>
      <c r="O29" s="96">
        <f t="shared" si="6"/>
        <v>31.372220681637035</v>
      </c>
      <c r="P29" s="96">
        <f t="shared" si="6"/>
        <v>0</v>
      </c>
      <c r="Q29" s="96">
        <f t="shared" si="6"/>
        <v>31.372220681637035</v>
      </c>
      <c r="R29" s="95">
        <f>SUM(M29,N29,Q29)</f>
        <v>1055.7981531898363</v>
      </c>
      <c r="S29" s="96">
        <f t="shared" si="6"/>
        <v>4149.4299547288147</v>
      </c>
      <c r="T29" s="96">
        <f t="shared" si="6"/>
        <v>50.170736109239101</v>
      </c>
      <c r="U29" s="146">
        <f>SUM(R29:T30)</f>
        <v>5255.3988440278899</v>
      </c>
    </row>
    <row r="30" spans="2:21" s="4" customFormat="1" ht="24" customHeight="1" x14ac:dyDescent="0.25">
      <c r="B30" s="119"/>
      <c r="C30" s="128"/>
      <c r="D30" s="145"/>
      <c r="E30" s="4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2019-09-18T08:46:50Z</cp:lastPrinted>
  <dcterms:created xsi:type="dcterms:W3CDTF">2019-09-10T08:33:34Z</dcterms:created>
  <dcterms:modified xsi:type="dcterms:W3CDTF">2019-10-31T11:59:58Z</dcterms:modified>
</cp:coreProperties>
</file>