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P\MP\MP_102_OŠMT\"/>
    </mc:Choice>
  </mc:AlternateContent>
  <xr:revisionPtr revIDLastSave="0" documentId="8_{482C601F-292F-458C-B6BB-975A146923D9}" xr6:coauthVersionLast="47" xr6:coauthVersionMax="47" xr10:uidLastSave="{00000000-0000-0000-0000-000000000000}"/>
  <bookViews>
    <workbookView xWindow="-108" yWindow="-108" windowWidth="23256" windowHeight="12456" tabRatio="601" activeTab="3" xr2:uid="{0AA327AF-6C08-447C-8D61-91867AEF19F8}"/>
  </bookViews>
  <sheets>
    <sheet name="škola malá" sheetId="3" r:id="rId1"/>
    <sheet name="škola velká" sheetId="1" r:id="rId2"/>
    <sheet name="škola zvláště velká" sheetId="5" r:id="rId3"/>
    <sheet name="Vzor vyplnění" sheetId="6" r:id="rId4"/>
    <sheet name="Postupy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6" l="1"/>
  <c r="J39" i="6"/>
  <c r="J40" i="6"/>
  <c r="J41" i="6"/>
  <c r="J42" i="6"/>
  <c r="P42" i="6"/>
  <c r="S42" i="6"/>
  <c r="J43" i="6"/>
  <c r="J44" i="6"/>
  <c r="P44" i="6"/>
  <c r="S44" i="6"/>
  <c r="J45" i="6"/>
  <c r="J37" i="6"/>
  <c r="P43" i="6"/>
  <c r="S43" i="6"/>
  <c r="J36" i="6"/>
  <c r="J22" i="6"/>
  <c r="P22" i="6"/>
  <c r="J23" i="6"/>
  <c r="J24" i="6"/>
  <c r="J25" i="6"/>
  <c r="J26" i="6"/>
  <c r="P26" i="6"/>
  <c r="S26" i="6"/>
  <c r="J27" i="6"/>
  <c r="J28" i="6"/>
  <c r="P28" i="6"/>
  <c r="S28" i="6"/>
  <c r="J21" i="6"/>
  <c r="J10" i="6"/>
  <c r="P10" i="6"/>
  <c r="S10" i="6"/>
  <c r="J11" i="6"/>
  <c r="J12" i="6"/>
  <c r="P12" i="6"/>
  <c r="S12" i="6"/>
  <c r="J13" i="6"/>
  <c r="J9" i="6"/>
  <c r="P9" i="6"/>
  <c r="J101" i="5"/>
  <c r="J102" i="5"/>
  <c r="P102" i="5"/>
  <c r="S102" i="5"/>
  <c r="J103" i="5"/>
  <c r="J104" i="5"/>
  <c r="J105" i="5"/>
  <c r="J106" i="5"/>
  <c r="P106" i="5"/>
  <c r="S106" i="5"/>
  <c r="J107" i="5"/>
  <c r="P107" i="5"/>
  <c r="S107" i="5"/>
  <c r="J108" i="5"/>
  <c r="J109" i="5"/>
  <c r="J110" i="5"/>
  <c r="P110" i="5"/>
  <c r="S110" i="5"/>
  <c r="J111" i="5"/>
  <c r="J112" i="5"/>
  <c r="J113" i="5"/>
  <c r="J114" i="5"/>
  <c r="P114" i="5"/>
  <c r="S114" i="5"/>
  <c r="J115" i="5"/>
  <c r="P115" i="5"/>
  <c r="S115" i="5"/>
  <c r="J116" i="5"/>
  <c r="J117" i="5"/>
  <c r="J118" i="5"/>
  <c r="P118" i="5"/>
  <c r="S118" i="5"/>
  <c r="J119" i="5"/>
  <c r="J120" i="5"/>
  <c r="J121" i="5"/>
  <c r="J122" i="5"/>
  <c r="J123" i="5"/>
  <c r="P123" i="5"/>
  <c r="S123" i="5"/>
  <c r="J124" i="5"/>
  <c r="J125" i="5"/>
  <c r="P125" i="5"/>
  <c r="S125" i="5"/>
  <c r="J126" i="5"/>
  <c r="P126" i="5"/>
  <c r="S126" i="5"/>
  <c r="J127" i="5"/>
  <c r="J128" i="5"/>
  <c r="J129" i="5"/>
  <c r="J130" i="5"/>
  <c r="P130" i="5"/>
  <c r="S130" i="5"/>
  <c r="J131" i="5"/>
  <c r="P131" i="5"/>
  <c r="S131" i="5"/>
  <c r="J132" i="5"/>
  <c r="J133" i="5"/>
  <c r="J134" i="5"/>
  <c r="P134" i="5"/>
  <c r="S134" i="5"/>
  <c r="J135" i="5"/>
  <c r="J136" i="5"/>
  <c r="J137" i="5"/>
  <c r="J138" i="5"/>
  <c r="P138" i="5"/>
  <c r="S138" i="5"/>
  <c r="J139" i="5"/>
  <c r="P139" i="5"/>
  <c r="S139" i="5"/>
  <c r="J140" i="5"/>
  <c r="J141" i="5"/>
  <c r="J142" i="5"/>
  <c r="P142" i="5"/>
  <c r="S142" i="5"/>
  <c r="J143" i="5"/>
  <c r="J144" i="5"/>
  <c r="J145" i="5"/>
  <c r="P145" i="5"/>
  <c r="S145" i="5"/>
  <c r="J146" i="5"/>
  <c r="P146" i="5"/>
  <c r="S146" i="5"/>
  <c r="J147" i="5"/>
  <c r="P147" i="5"/>
  <c r="S147" i="5"/>
  <c r="J148" i="5"/>
  <c r="J149" i="5"/>
  <c r="J150" i="5"/>
  <c r="P150" i="5"/>
  <c r="S150" i="5"/>
  <c r="J151" i="5"/>
  <c r="J152" i="5"/>
  <c r="J153" i="5"/>
  <c r="J154" i="5"/>
  <c r="P154" i="5"/>
  <c r="S154" i="5"/>
  <c r="J155" i="5"/>
  <c r="P155" i="5"/>
  <c r="S155" i="5"/>
  <c r="J156" i="5"/>
  <c r="J157" i="5"/>
  <c r="J158" i="5"/>
  <c r="P158" i="5"/>
  <c r="S158" i="5"/>
  <c r="J159" i="5"/>
  <c r="J160" i="5"/>
  <c r="J161" i="5"/>
  <c r="J162" i="5"/>
  <c r="P162" i="5"/>
  <c r="S162" i="5"/>
  <c r="J163" i="5"/>
  <c r="P163" i="5"/>
  <c r="S163" i="5"/>
  <c r="J164" i="5"/>
  <c r="J165" i="5"/>
  <c r="J166" i="5"/>
  <c r="J167" i="5"/>
  <c r="J168" i="5"/>
  <c r="J100" i="5"/>
  <c r="P100" i="5"/>
  <c r="S100" i="5"/>
  <c r="P105" i="5"/>
  <c r="S105" i="5"/>
  <c r="P109" i="5"/>
  <c r="S109" i="5"/>
  <c r="P117" i="5"/>
  <c r="S117" i="5"/>
  <c r="P121" i="5"/>
  <c r="S121" i="5"/>
  <c r="P129" i="5"/>
  <c r="S129" i="5"/>
  <c r="P137" i="5"/>
  <c r="S137" i="5"/>
  <c r="P140" i="5"/>
  <c r="S140" i="5"/>
  <c r="P141" i="5"/>
  <c r="S141" i="5"/>
  <c r="P157" i="5"/>
  <c r="S157" i="5"/>
  <c r="P165" i="5"/>
  <c r="S165" i="5"/>
  <c r="P108" i="5"/>
  <c r="S108" i="5"/>
  <c r="P111" i="5"/>
  <c r="S111" i="5"/>
  <c r="P116" i="5"/>
  <c r="S116" i="5"/>
  <c r="P119" i="5"/>
  <c r="S119" i="5"/>
  <c r="P124" i="5"/>
  <c r="S124" i="5"/>
  <c r="J99" i="5"/>
  <c r="P99" i="5"/>
  <c r="J53" i="5"/>
  <c r="P53" i="5"/>
  <c r="S53" i="5"/>
  <c r="J54" i="5"/>
  <c r="J55" i="5"/>
  <c r="J56" i="5"/>
  <c r="J57" i="5"/>
  <c r="J58" i="5"/>
  <c r="P58" i="5"/>
  <c r="S58" i="5"/>
  <c r="J59" i="5"/>
  <c r="P59" i="5"/>
  <c r="S59" i="5"/>
  <c r="J60" i="5"/>
  <c r="J61" i="5"/>
  <c r="P61" i="5"/>
  <c r="S61" i="5"/>
  <c r="J62" i="5"/>
  <c r="J63" i="5"/>
  <c r="J64" i="5"/>
  <c r="J65" i="5"/>
  <c r="J66" i="5"/>
  <c r="P66" i="5"/>
  <c r="S66" i="5"/>
  <c r="J67" i="5"/>
  <c r="P67" i="5"/>
  <c r="S67" i="5"/>
  <c r="J68" i="5"/>
  <c r="J69" i="5"/>
  <c r="J70" i="5"/>
  <c r="J71" i="5"/>
  <c r="J72" i="5"/>
  <c r="J73" i="5"/>
  <c r="J74" i="5"/>
  <c r="P74" i="5"/>
  <c r="S74" i="5"/>
  <c r="J75" i="5"/>
  <c r="J76" i="5"/>
  <c r="J77" i="5"/>
  <c r="J78" i="5"/>
  <c r="J79" i="5"/>
  <c r="J80" i="5"/>
  <c r="J81" i="5"/>
  <c r="J82" i="5"/>
  <c r="J83" i="5"/>
  <c r="P83" i="5"/>
  <c r="S83" i="5"/>
  <c r="J84" i="5"/>
  <c r="J85" i="5"/>
  <c r="P85" i="5"/>
  <c r="S85" i="5"/>
  <c r="J86" i="5"/>
  <c r="J87" i="5"/>
  <c r="J88" i="5"/>
  <c r="J89" i="5"/>
  <c r="J90" i="5"/>
  <c r="J91" i="5"/>
  <c r="P91" i="5"/>
  <c r="S91" i="5"/>
  <c r="J52" i="5"/>
  <c r="J7" i="5"/>
  <c r="P7" i="5"/>
  <c r="S7" i="5"/>
  <c r="J8" i="5"/>
  <c r="P8" i="5"/>
  <c r="S8" i="5"/>
  <c r="J9" i="5"/>
  <c r="J10" i="5"/>
  <c r="J11" i="5"/>
  <c r="J12" i="5"/>
  <c r="J13" i="5"/>
  <c r="J14" i="5"/>
  <c r="J15" i="5"/>
  <c r="J16" i="5"/>
  <c r="P16" i="5"/>
  <c r="S16" i="5"/>
  <c r="J17" i="5"/>
  <c r="J18" i="5"/>
  <c r="J19" i="5"/>
  <c r="J20" i="5"/>
  <c r="P20" i="5"/>
  <c r="S20" i="5"/>
  <c r="J21" i="5"/>
  <c r="J22" i="5"/>
  <c r="P22" i="5"/>
  <c r="S22" i="5"/>
  <c r="J23" i="5"/>
  <c r="J24" i="5"/>
  <c r="P24" i="5"/>
  <c r="S24" i="5"/>
  <c r="J25" i="5"/>
  <c r="J26" i="5"/>
  <c r="J27" i="5"/>
  <c r="P27" i="5"/>
  <c r="S27" i="5"/>
  <c r="J28" i="5"/>
  <c r="J29" i="5"/>
  <c r="J30" i="5"/>
  <c r="P30" i="5"/>
  <c r="S30" i="5"/>
  <c r="J31" i="5"/>
  <c r="J32" i="5"/>
  <c r="J33" i="5"/>
  <c r="J34" i="5"/>
  <c r="J35" i="5"/>
  <c r="P35" i="5"/>
  <c r="S35" i="5"/>
  <c r="J36" i="5"/>
  <c r="J37" i="5"/>
  <c r="J38" i="5"/>
  <c r="P38" i="5"/>
  <c r="S38" i="5"/>
  <c r="J39" i="5"/>
  <c r="J40" i="5"/>
  <c r="J41" i="5"/>
  <c r="J42" i="5"/>
  <c r="J43" i="5"/>
  <c r="J44" i="5"/>
  <c r="J45" i="5"/>
  <c r="J6" i="5"/>
  <c r="J69" i="1"/>
  <c r="J70" i="1"/>
  <c r="P70" i="1"/>
  <c r="J71" i="1"/>
  <c r="J72" i="1"/>
  <c r="J73" i="1"/>
  <c r="J74" i="1"/>
  <c r="J75" i="1"/>
  <c r="J76" i="1"/>
  <c r="P76" i="1"/>
  <c r="S76" i="1"/>
  <c r="J77" i="1"/>
  <c r="P77" i="1"/>
  <c r="S77" i="1"/>
  <c r="J78" i="1"/>
  <c r="J79" i="1"/>
  <c r="J80" i="1"/>
  <c r="J81" i="1"/>
  <c r="J82" i="1"/>
  <c r="P82" i="1"/>
  <c r="S82" i="1"/>
  <c r="J83" i="1"/>
  <c r="J84" i="1"/>
  <c r="P84" i="1"/>
  <c r="S84" i="1"/>
  <c r="J85" i="1"/>
  <c r="P85" i="1"/>
  <c r="S85" i="1"/>
  <c r="J86" i="1"/>
  <c r="P86" i="1"/>
  <c r="S86" i="1"/>
  <c r="J87" i="1"/>
  <c r="J88" i="1"/>
  <c r="J89" i="1"/>
  <c r="J90" i="1"/>
  <c r="P90" i="1"/>
  <c r="S90" i="1"/>
  <c r="J91" i="1"/>
  <c r="J92" i="1"/>
  <c r="P92" i="1"/>
  <c r="S92" i="1"/>
  <c r="J68" i="1"/>
  <c r="J38" i="1"/>
  <c r="J39" i="1"/>
  <c r="P39" i="1"/>
  <c r="S39" i="1"/>
  <c r="J40" i="1"/>
  <c r="J41" i="1"/>
  <c r="P41" i="1"/>
  <c r="S41" i="1"/>
  <c r="J42" i="1"/>
  <c r="J43" i="1"/>
  <c r="J44" i="1"/>
  <c r="P44" i="1"/>
  <c r="S44" i="1"/>
  <c r="J45" i="1"/>
  <c r="P45" i="1"/>
  <c r="S45" i="1"/>
  <c r="J46" i="1"/>
  <c r="P46" i="1"/>
  <c r="S46" i="1"/>
  <c r="J47" i="1"/>
  <c r="J48" i="1"/>
  <c r="J49" i="1"/>
  <c r="J50" i="1"/>
  <c r="J51" i="1"/>
  <c r="J52" i="1"/>
  <c r="P52" i="1"/>
  <c r="S52" i="1"/>
  <c r="J53" i="1"/>
  <c r="P53" i="1"/>
  <c r="S53" i="1"/>
  <c r="J54" i="1"/>
  <c r="J55" i="1"/>
  <c r="J56" i="1"/>
  <c r="J57" i="1"/>
  <c r="P57" i="1"/>
  <c r="S57" i="1"/>
  <c r="J58" i="1"/>
  <c r="J59" i="1"/>
  <c r="J60" i="1"/>
  <c r="J61" i="1"/>
  <c r="P61" i="1"/>
  <c r="S61" i="1"/>
  <c r="J37" i="1"/>
  <c r="J7" i="1"/>
  <c r="J31" i="1"/>
  <c r="J100" i="1"/>
  <c r="J8" i="1"/>
  <c r="J9" i="1"/>
  <c r="J10" i="1"/>
  <c r="J11" i="1"/>
  <c r="P11" i="1"/>
  <c r="S11" i="1"/>
  <c r="J12" i="1"/>
  <c r="P12" i="1"/>
  <c r="S12" i="1"/>
  <c r="J13" i="1"/>
  <c r="P13" i="1"/>
  <c r="S13" i="1"/>
  <c r="J14" i="1"/>
  <c r="J15" i="1"/>
  <c r="P15" i="1"/>
  <c r="S15" i="1"/>
  <c r="J16" i="1"/>
  <c r="J17" i="1"/>
  <c r="J18" i="1"/>
  <c r="J19" i="1"/>
  <c r="P19" i="1"/>
  <c r="S19" i="1"/>
  <c r="J20" i="1"/>
  <c r="P20" i="1"/>
  <c r="S20" i="1"/>
  <c r="J21" i="1"/>
  <c r="P21" i="1"/>
  <c r="S21" i="1"/>
  <c r="J22" i="1"/>
  <c r="J23" i="1"/>
  <c r="P23" i="1"/>
  <c r="S23" i="1"/>
  <c r="J24" i="1"/>
  <c r="J25" i="1"/>
  <c r="J26" i="1"/>
  <c r="J27" i="1"/>
  <c r="J28" i="1"/>
  <c r="J29" i="1"/>
  <c r="P29" i="1"/>
  <c r="S29" i="1"/>
  <c r="J30" i="1"/>
  <c r="J6" i="1"/>
  <c r="P6" i="1"/>
  <c r="J49" i="3"/>
  <c r="J50" i="3"/>
  <c r="J51" i="3"/>
  <c r="J52" i="3"/>
  <c r="J53" i="3"/>
  <c r="J54" i="3"/>
  <c r="J55" i="3"/>
  <c r="J56" i="3"/>
  <c r="J62" i="3"/>
  <c r="J70" i="3"/>
  <c r="J57" i="3"/>
  <c r="J58" i="3"/>
  <c r="J59" i="3"/>
  <c r="J60" i="3"/>
  <c r="J61" i="3"/>
  <c r="J48" i="3"/>
  <c r="J34" i="3"/>
  <c r="P34" i="3"/>
  <c r="S34" i="3"/>
  <c r="J35" i="3"/>
  <c r="J36" i="3"/>
  <c r="J37" i="3"/>
  <c r="J38" i="3"/>
  <c r="J39" i="3"/>
  <c r="J40" i="3"/>
  <c r="J33" i="3"/>
  <c r="J41" i="3"/>
  <c r="J69" i="3"/>
  <c r="J8" i="3"/>
  <c r="J9" i="3"/>
  <c r="P9" i="3"/>
  <c r="S9" i="3"/>
  <c r="J10" i="3"/>
  <c r="J11" i="3"/>
  <c r="P11" i="3"/>
  <c r="S11" i="3"/>
  <c r="J12" i="3"/>
  <c r="J13" i="3"/>
  <c r="J14" i="3"/>
  <c r="J15" i="3"/>
  <c r="J16" i="3"/>
  <c r="J17" i="3"/>
  <c r="P17" i="3"/>
  <c r="S17" i="3"/>
  <c r="J18" i="3"/>
  <c r="J19" i="3"/>
  <c r="P19" i="3"/>
  <c r="S19" i="3"/>
  <c r="J20" i="3"/>
  <c r="J21" i="3"/>
  <c r="P21" i="3"/>
  <c r="S21" i="3"/>
  <c r="J22" i="3"/>
  <c r="J23" i="3"/>
  <c r="P23" i="3"/>
  <c r="S23" i="3"/>
  <c r="J24" i="3"/>
  <c r="J25" i="3"/>
  <c r="J7" i="3"/>
  <c r="J6" i="3"/>
  <c r="P49" i="3"/>
  <c r="P53" i="3"/>
  <c r="S53" i="3"/>
  <c r="P58" i="3"/>
  <c r="S58" i="3"/>
  <c r="P39" i="3"/>
  <c r="S39" i="3"/>
  <c r="P40" i="3"/>
  <c r="S40" i="3"/>
  <c r="P20" i="3"/>
  <c r="S20" i="3"/>
  <c r="P7" i="3"/>
  <c r="P12" i="3"/>
  <c r="S12" i="3"/>
  <c r="P10" i="1"/>
  <c r="S10" i="1"/>
  <c r="P10" i="5"/>
  <c r="S10" i="5"/>
  <c r="P13" i="5"/>
  <c r="S13" i="5"/>
  <c r="P15" i="5"/>
  <c r="S15" i="5"/>
  <c r="P18" i="5"/>
  <c r="S18" i="5"/>
  <c r="P29" i="5"/>
  <c r="S29" i="5"/>
  <c r="P37" i="5"/>
  <c r="S37" i="5"/>
  <c r="P42" i="5"/>
  <c r="S42" i="5"/>
  <c r="P45" i="5"/>
  <c r="S45" i="5"/>
  <c r="N103" i="1"/>
  <c r="N56" i="6"/>
  <c r="N55" i="6"/>
  <c r="N54" i="6"/>
  <c r="N53" i="6"/>
  <c r="N47" i="6"/>
  <c r="N46" i="6"/>
  <c r="N30" i="6"/>
  <c r="N29" i="6"/>
  <c r="N15" i="6"/>
  <c r="N14" i="6"/>
  <c r="N178" i="5"/>
  <c r="N177" i="5"/>
  <c r="N176" i="5"/>
  <c r="N169" i="5"/>
  <c r="N170" i="5"/>
  <c r="N102" i="1"/>
  <c r="N101" i="1"/>
  <c r="N100" i="1"/>
  <c r="N63" i="3"/>
  <c r="N62" i="3"/>
  <c r="N70" i="3"/>
  <c r="N42" i="3"/>
  <c r="N41" i="3"/>
  <c r="N27" i="3"/>
  <c r="N26" i="3"/>
  <c r="N32" i="1"/>
  <c r="N31" i="1"/>
  <c r="N62" i="1"/>
  <c r="N63" i="1"/>
  <c r="N93" i="1"/>
  <c r="N94" i="1"/>
  <c r="N69" i="3"/>
  <c r="N68" i="3"/>
  <c r="U22" i="1"/>
  <c r="U23" i="1"/>
  <c r="U24" i="1"/>
  <c r="T22" i="1"/>
  <c r="T23" i="1"/>
  <c r="T24" i="1"/>
  <c r="I22" i="1"/>
  <c r="I23" i="1"/>
  <c r="I24" i="1"/>
  <c r="G21" i="1"/>
  <c r="G22" i="1"/>
  <c r="G23" i="1"/>
  <c r="G24" i="1"/>
  <c r="U41" i="1"/>
  <c r="U42" i="1"/>
  <c r="U43" i="1"/>
  <c r="U44" i="1"/>
  <c r="U45" i="1"/>
  <c r="U46" i="1"/>
  <c r="U47" i="1"/>
  <c r="U48" i="1"/>
  <c r="U49" i="1"/>
  <c r="U50" i="1"/>
  <c r="T41" i="1"/>
  <c r="T42" i="1"/>
  <c r="T43" i="1"/>
  <c r="T44" i="1"/>
  <c r="T45" i="1"/>
  <c r="T46" i="1"/>
  <c r="T47" i="1"/>
  <c r="T48" i="1"/>
  <c r="T49" i="1"/>
  <c r="T50" i="1"/>
  <c r="I41" i="1"/>
  <c r="I42" i="1"/>
  <c r="I43" i="1"/>
  <c r="I44" i="1"/>
  <c r="I45" i="1"/>
  <c r="I46" i="1"/>
  <c r="I47" i="1"/>
  <c r="I48" i="1"/>
  <c r="I49" i="1"/>
  <c r="I50" i="1"/>
  <c r="G41" i="1"/>
  <c r="G42" i="1"/>
  <c r="G43" i="1"/>
  <c r="G44" i="1"/>
  <c r="G45" i="1"/>
  <c r="G46" i="1"/>
  <c r="G47" i="1"/>
  <c r="G48" i="1"/>
  <c r="G49" i="1"/>
  <c r="G50" i="1"/>
  <c r="N46" i="5"/>
  <c r="N47" i="5"/>
  <c r="N92" i="5"/>
  <c r="N93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7" i="5"/>
  <c r="U8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7" i="5"/>
  <c r="I7" i="5"/>
  <c r="I8" i="5"/>
  <c r="I9" i="5"/>
  <c r="I10" i="5"/>
  <c r="I11" i="5"/>
  <c r="I12" i="5"/>
  <c r="P12" i="5"/>
  <c r="S12" i="5"/>
  <c r="I13" i="5"/>
  <c r="I14" i="5"/>
  <c r="I15" i="5"/>
  <c r="I16" i="5"/>
  <c r="I17" i="5"/>
  <c r="I18" i="5"/>
  <c r="I19" i="5"/>
  <c r="I20" i="5"/>
  <c r="I21" i="5"/>
  <c r="P21" i="5"/>
  <c r="S21" i="5"/>
  <c r="I22" i="5"/>
  <c r="I23" i="5"/>
  <c r="I24" i="5"/>
  <c r="I25" i="5"/>
  <c r="I26" i="5"/>
  <c r="I27" i="5"/>
  <c r="I28" i="5"/>
  <c r="P28" i="5"/>
  <c r="S28" i="5"/>
  <c r="I29" i="5"/>
  <c r="I30" i="5"/>
  <c r="I31" i="5"/>
  <c r="I32" i="5"/>
  <c r="I33" i="5"/>
  <c r="I34" i="5"/>
  <c r="I35" i="5"/>
  <c r="I36" i="5"/>
  <c r="P36" i="5"/>
  <c r="S36" i="5"/>
  <c r="I37" i="5"/>
  <c r="I38" i="5"/>
  <c r="I39" i="5"/>
  <c r="I40" i="5"/>
  <c r="I41" i="5"/>
  <c r="I42" i="5"/>
  <c r="I43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6" i="5"/>
  <c r="I6" i="5"/>
  <c r="T6" i="5"/>
  <c r="U6" i="5"/>
  <c r="G44" i="5"/>
  <c r="I44" i="5"/>
  <c r="T44" i="5"/>
  <c r="U44" i="5"/>
  <c r="G45" i="5"/>
  <c r="I45" i="5"/>
  <c r="T45" i="5"/>
  <c r="U45" i="5"/>
  <c r="C46" i="5"/>
  <c r="D46" i="5"/>
  <c r="H46" i="5"/>
  <c r="K46" i="5"/>
  <c r="K47" i="5"/>
  <c r="L46" i="5"/>
  <c r="L176" i="5"/>
  <c r="M46" i="5"/>
  <c r="M47" i="5"/>
  <c r="O46" i="5"/>
  <c r="O47" i="5"/>
  <c r="R46" i="5"/>
  <c r="R176" i="5"/>
  <c r="C47" i="5"/>
  <c r="D47" i="5"/>
  <c r="E47" i="5"/>
  <c r="F47" i="5"/>
  <c r="H47" i="5"/>
  <c r="D30" i="6"/>
  <c r="E30" i="6"/>
  <c r="C30" i="6"/>
  <c r="F15" i="6"/>
  <c r="E15" i="6"/>
  <c r="D15" i="6"/>
  <c r="C15" i="6"/>
  <c r="U12" i="3"/>
  <c r="U13" i="3"/>
  <c r="U14" i="3"/>
  <c r="T12" i="3"/>
  <c r="T13" i="3"/>
  <c r="T14" i="3"/>
  <c r="I12" i="3"/>
  <c r="I13" i="3"/>
  <c r="I14" i="3"/>
  <c r="P14" i="3"/>
  <c r="S14" i="3"/>
  <c r="G12" i="3"/>
  <c r="G13" i="3"/>
  <c r="G14" i="3"/>
  <c r="U18" i="3"/>
  <c r="U19" i="3"/>
  <c r="U20" i="3"/>
  <c r="U21" i="3"/>
  <c r="U22" i="3"/>
  <c r="T18" i="3"/>
  <c r="T19" i="3"/>
  <c r="T20" i="3"/>
  <c r="T21" i="3"/>
  <c r="T22" i="3"/>
  <c r="I18" i="3"/>
  <c r="P18" i="3"/>
  <c r="S18" i="3"/>
  <c r="I19" i="3"/>
  <c r="I20" i="3"/>
  <c r="I21" i="3"/>
  <c r="I22" i="3"/>
  <c r="P22" i="3"/>
  <c r="S22" i="3"/>
  <c r="G18" i="3"/>
  <c r="G19" i="3"/>
  <c r="G20" i="3"/>
  <c r="G21" i="3"/>
  <c r="G22" i="3"/>
  <c r="U10" i="1"/>
  <c r="U11" i="1"/>
  <c r="U12" i="1"/>
  <c r="U13" i="1"/>
  <c r="U14" i="1"/>
  <c r="U15" i="1"/>
  <c r="U16" i="1"/>
  <c r="T10" i="1"/>
  <c r="T11" i="1"/>
  <c r="T12" i="1"/>
  <c r="T13" i="1"/>
  <c r="T14" i="1"/>
  <c r="T15" i="1"/>
  <c r="T16" i="1"/>
  <c r="I10" i="1"/>
  <c r="I11" i="1"/>
  <c r="I12" i="1"/>
  <c r="I13" i="1"/>
  <c r="I14" i="1"/>
  <c r="P14" i="1"/>
  <c r="S14" i="1"/>
  <c r="I15" i="1"/>
  <c r="I16" i="1"/>
  <c r="P16" i="1"/>
  <c r="S16" i="1"/>
  <c r="I17" i="1"/>
  <c r="P17" i="1"/>
  <c r="S17" i="1"/>
  <c r="G10" i="1"/>
  <c r="G11" i="1"/>
  <c r="G12" i="1"/>
  <c r="G13" i="1"/>
  <c r="G14" i="1"/>
  <c r="G15" i="1"/>
  <c r="G16" i="1"/>
  <c r="G17" i="1"/>
  <c r="U25" i="1"/>
  <c r="U26" i="1"/>
  <c r="T25" i="1"/>
  <c r="T26" i="1"/>
  <c r="I25" i="1"/>
  <c r="I26" i="1"/>
  <c r="G25" i="1"/>
  <c r="U9" i="1"/>
  <c r="U17" i="1"/>
  <c r="U18" i="1"/>
  <c r="U19" i="1"/>
  <c r="T9" i="1"/>
  <c r="T17" i="1"/>
  <c r="T18" i="1"/>
  <c r="T19" i="1"/>
  <c r="I9" i="1"/>
  <c r="I18" i="1"/>
  <c r="I19" i="1"/>
  <c r="G7" i="1"/>
  <c r="G8" i="1"/>
  <c r="G9" i="1"/>
  <c r="G18" i="1"/>
  <c r="G19" i="1"/>
  <c r="U50" i="3"/>
  <c r="U51" i="3"/>
  <c r="U52" i="3"/>
  <c r="U53" i="3"/>
  <c r="U54" i="3"/>
  <c r="T50" i="3"/>
  <c r="T51" i="3"/>
  <c r="T52" i="3"/>
  <c r="T53" i="3"/>
  <c r="T54" i="3"/>
  <c r="I50" i="3"/>
  <c r="P50" i="3"/>
  <c r="S50" i="3"/>
  <c r="I51" i="3"/>
  <c r="P51" i="3"/>
  <c r="S51" i="3"/>
  <c r="I52" i="3"/>
  <c r="P52" i="3"/>
  <c r="S52" i="3"/>
  <c r="I53" i="3"/>
  <c r="I54" i="3"/>
  <c r="P54" i="3"/>
  <c r="S54" i="3"/>
  <c r="G50" i="3"/>
  <c r="G51" i="3"/>
  <c r="G52" i="3"/>
  <c r="G53" i="3"/>
  <c r="G54" i="3"/>
  <c r="U7" i="1"/>
  <c r="U8" i="1"/>
  <c r="U20" i="1"/>
  <c r="U21" i="1"/>
  <c r="U27" i="1"/>
  <c r="T7" i="1"/>
  <c r="T8" i="1"/>
  <c r="T20" i="1"/>
  <c r="T21" i="1"/>
  <c r="T27" i="1"/>
  <c r="I7" i="1"/>
  <c r="I8" i="1"/>
  <c r="I20" i="1"/>
  <c r="I21" i="1"/>
  <c r="G20" i="1"/>
  <c r="G26" i="1"/>
  <c r="G27" i="1"/>
  <c r="U7" i="3"/>
  <c r="U8" i="3"/>
  <c r="U9" i="3"/>
  <c r="U10" i="3"/>
  <c r="U11" i="3"/>
  <c r="U15" i="3"/>
  <c r="U16" i="3"/>
  <c r="U17" i="3"/>
  <c r="T7" i="3"/>
  <c r="T8" i="3"/>
  <c r="T9" i="3"/>
  <c r="T10" i="3"/>
  <c r="T11" i="3"/>
  <c r="T15" i="3"/>
  <c r="T16" i="3"/>
  <c r="T17" i="3"/>
  <c r="T23" i="3"/>
  <c r="I7" i="3"/>
  <c r="I8" i="3"/>
  <c r="I9" i="3"/>
  <c r="I10" i="3"/>
  <c r="P10" i="3"/>
  <c r="S10" i="3"/>
  <c r="I11" i="3"/>
  <c r="I15" i="3"/>
  <c r="P15" i="3"/>
  <c r="S15" i="3"/>
  <c r="I16" i="3"/>
  <c r="I17" i="3"/>
  <c r="I23" i="3"/>
  <c r="G7" i="3"/>
  <c r="G8" i="3"/>
  <c r="G9" i="3"/>
  <c r="G10" i="3"/>
  <c r="G11" i="3"/>
  <c r="G15" i="3"/>
  <c r="G16" i="3"/>
  <c r="G17" i="3"/>
  <c r="G23" i="3"/>
  <c r="D6" i="4"/>
  <c r="D7" i="4"/>
  <c r="D8" i="4"/>
  <c r="D9" i="4"/>
  <c r="D10" i="4"/>
  <c r="D11" i="4"/>
  <c r="D12" i="4"/>
  <c r="D13" i="4"/>
  <c r="D21" i="4"/>
  <c r="D14" i="4"/>
  <c r="D15" i="4"/>
  <c r="D16" i="4"/>
  <c r="D17" i="4"/>
  <c r="D18" i="4"/>
  <c r="D19" i="4"/>
  <c r="D20" i="4"/>
  <c r="G6" i="3"/>
  <c r="I6" i="3"/>
  <c r="T6" i="3"/>
  <c r="U6" i="3"/>
  <c r="U23" i="3"/>
  <c r="G24" i="3"/>
  <c r="I24" i="3"/>
  <c r="P24" i="3"/>
  <c r="S24" i="3"/>
  <c r="T24" i="3"/>
  <c r="U24" i="3"/>
  <c r="G25" i="3"/>
  <c r="I25" i="3"/>
  <c r="T25" i="3"/>
  <c r="U25" i="3"/>
  <c r="C26" i="3"/>
  <c r="D26" i="3"/>
  <c r="H26" i="3"/>
  <c r="K26" i="3"/>
  <c r="K68" i="3"/>
  <c r="L26" i="3"/>
  <c r="L27" i="3"/>
  <c r="M26" i="3"/>
  <c r="M27" i="3"/>
  <c r="O26" i="3"/>
  <c r="O68" i="3"/>
  <c r="O27" i="3"/>
  <c r="R26" i="3"/>
  <c r="R68" i="3"/>
  <c r="C27" i="3"/>
  <c r="D27" i="3"/>
  <c r="E27" i="3"/>
  <c r="F27" i="3"/>
  <c r="H27" i="3"/>
  <c r="G33" i="3"/>
  <c r="I33" i="3"/>
  <c r="T33" i="3"/>
  <c r="U33" i="3"/>
  <c r="G34" i="3"/>
  <c r="I34" i="3"/>
  <c r="T34" i="3"/>
  <c r="U34" i="3"/>
  <c r="G35" i="3"/>
  <c r="I35" i="3"/>
  <c r="P35" i="3"/>
  <c r="S35" i="3"/>
  <c r="T35" i="3"/>
  <c r="U35" i="3"/>
  <c r="G36" i="3"/>
  <c r="I36" i="3"/>
  <c r="T36" i="3"/>
  <c r="U36" i="3"/>
  <c r="G37" i="3"/>
  <c r="I37" i="3"/>
  <c r="P37" i="3"/>
  <c r="S37" i="3"/>
  <c r="T37" i="3"/>
  <c r="U37" i="3"/>
  <c r="G38" i="3"/>
  <c r="I38" i="3"/>
  <c r="T38" i="3"/>
  <c r="U38" i="3"/>
  <c r="G39" i="3"/>
  <c r="I39" i="3"/>
  <c r="T39" i="3"/>
  <c r="U39" i="3"/>
  <c r="G40" i="3"/>
  <c r="I40" i="3"/>
  <c r="T40" i="3"/>
  <c r="U40" i="3"/>
  <c r="C41" i="3"/>
  <c r="D41" i="3"/>
  <c r="H41" i="3"/>
  <c r="K41" i="3"/>
  <c r="K69" i="3"/>
  <c r="L41" i="3"/>
  <c r="L42" i="3"/>
  <c r="M41" i="3"/>
  <c r="M42" i="3"/>
  <c r="O41" i="3"/>
  <c r="O42" i="3"/>
  <c r="R41" i="3"/>
  <c r="R69" i="3"/>
  <c r="C42" i="3"/>
  <c r="D42" i="3"/>
  <c r="E42" i="3"/>
  <c r="F42" i="3"/>
  <c r="H42" i="3"/>
  <c r="G48" i="3"/>
  <c r="I48" i="3"/>
  <c r="T48" i="3"/>
  <c r="U48" i="3"/>
  <c r="G49" i="3"/>
  <c r="I49" i="3"/>
  <c r="T49" i="3"/>
  <c r="U49" i="3"/>
  <c r="G55" i="3"/>
  <c r="I55" i="3"/>
  <c r="P55" i="3"/>
  <c r="S55" i="3"/>
  <c r="T55" i="3"/>
  <c r="U55" i="3"/>
  <c r="G56" i="3"/>
  <c r="I56" i="3"/>
  <c r="T56" i="3"/>
  <c r="U56" i="3"/>
  <c r="G57" i="3"/>
  <c r="I57" i="3"/>
  <c r="P57" i="3"/>
  <c r="S57" i="3"/>
  <c r="T57" i="3"/>
  <c r="U57" i="3"/>
  <c r="G58" i="3"/>
  <c r="I58" i="3"/>
  <c r="T58" i="3"/>
  <c r="U58" i="3"/>
  <c r="G59" i="3"/>
  <c r="I59" i="3"/>
  <c r="T59" i="3"/>
  <c r="U59" i="3"/>
  <c r="G60" i="3"/>
  <c r="I60" i="3"/>
  <c r="P60" i="3"/>
  <c r="S60" i="3"/>
  <c r="T60" i="3"/>
  <c r="U60" i="3"/>
  <c r="G61" i="3"/>
  <c r="I61" i="3"/>
  <c r="P61" i="3"/>
  <c r="S61" i="3"/>
  <c r="T61" i="3"/>
  <c r="U61" i="3"/>
  <c r="C62" i="3"/>
  <c r="D62" i="3"/>
  <c r="H62" i="3"/>
  <c r="K62" i="3"/>
  <c r="K70" i="3"/>
  <c r="L62" i="3"/>
  <c r="L70" i="3"/>
  <c r="M62" i="3"/>
  <c r="M70" i="3"/>
  <c r="O62" i="3"/>
  <c r="O63" i="3"/>
  <c r="R62" i="3"/>
  <c r="R70" i="3"/>
  <c r="C63" i="3"/>
  <c r="D63" i="3"/>
  <c r="E63" i="3"/>
  <c r="F63" i="3"/>
  <c r="H63" i="3"/>
  <c r="L68" i="3"/>
  <c r="G6" i="1"/>
  <c r="I6" i="1"/>
  <c r="T6" i="1"/>
  <c r="U6" i="1"/>
  <c r="I27" i="1"/>
  <c r="P27" i="1"/>
  <c r="S27" i="1"/>
  <c r="G28" i="1"/>
  <c r="I28" i="1"/>
  <c r="P28" i="1"/>
  <c r="S28" i="1"/>
  <c r="T28" i="1"/>
  <c r="U28" i="1"/>
  <c r="G29" i="1"/>
  <c r="I29" i="1"/>
  <c r="T29" i="1"/>
  <c r="U29" i="1"/>
  <c r="G30" i="1"/>
  <c r="I30" i="1"/>
  <c r="P30" i="1"/>
  <c r="S30" i="1"/>
  <c r="T30" i="1"/>
  <c r="U30" i="1"/>
  <c r="C31" i="1"/>
  <c r="D31" i="1"/>
  <c r="H31" i="1"/>
  <c r="K31" i="1"/>
  <c r="K32" i="1"/>
  <c r="L31" i="1"/>
  <c r="L32" i="1"/>
  <c r="M31" i="1"/>
  <c r="M100" i="1"/>
  <c r="O31" i="1"/>
  <c r="O32" i="1"/>
  <c r="Q31" i="1"/>
  <c r="R31" i="1"/>
  <c r="R100" i="1"/>
  <c r="C32" i="1"/>
  <c r="D32" i="1"/>
  <c r="E32" i="1"/>
  <c r="F32" i="1"/>
  <c r="H32" i="1"/>
  <c r="G37" i="1"/>
  <c r="I37" i="1"/>
  <c r="T37" i="1"/>
  <c r="U37" i="1"/>
  <c r="G38" i="1"/>
  <c r="I38" i="1"/>
  <c r="P38" i="1"/>
  <c r="S38" i="1"/>
  <c r="T38" i="1"/>
  <c r="U38" i="1"/>
  <c r="G39" i="1"/>
  <c r="I39" i="1"/>
  <c r="T39" i="1"/>
  <c r="U39" i="1"/>
  <c r="G40" i="1"/>
  <c r="I40" i="1"/>
  <c r="P40" i="1"/>
  <c r="S40" i="1"/>
  <c r="T40" i="1"/>
  <c r="U40" i="1"/>
  <c r="G51" i="1"/>
  <c r="I51" i="1"/>
  <c r="T51" i="1"/>
  <c r="U51" i="1"/>
  <c r="G52" i="1"/>
  <c r="I52" i="1"/>
  <c r="T52" i="1"/>
  <c r="U52" i="1"/>
  <c r="G53" i="1"/>
  <c r="I53" i="1"/>
  <c r="T53" i="1"/>
  <c r="U53" i="1"/>
  <c r="G54" i="1"/>
  <c r="I54" i="1"/>
  <c r="P54" i="1"/>
  <c r="S54" i="1"/>
  <c r="T54" i="1"/>
  <c r="U54" i="1"/>
  <c r="G55" i="1"/>
  <c r="I55" i="1"/>
  <c r="P55" i="1"/>
  <c r="S55" i="1"/>
  <c r="T55" i="1"/>
  <c r="U55" i="1"/>
  <c r="G56" i="1"/>
  <c r="I56" i="1"/>
  <c r="P56" i="1"/>
  <c r="S56" i="1"/>
  <c r="T56" i="1"/>
  <c r="U56" i="1"/>
  <c r="G57" i="1"/>
  <c r="I57" i="1"/>
  <c r="T57" i="1"/>
  <c r="U57" i="1"/>
  <c r="G58" i="1"/>
  <c r="I58" i="1"/>
  <c r="P58" i="1"/>
  <c r="S58" i="1"/>
  <c r="T58" i="1"/>
  <c r="U58" i="1"/>
  <c r="G59" i="1"/>
  <c r="I59" i="1"/>
  <c r="T59" i="1"/>
  <c r="U59" i="1"/>
  <c r="G60" i="1"/>
  <c r="I60" i="1"/>
  <c r="T60" i="1"/>
  <c r="U60" i="1"/>
  <c r="G61" i="1"/>
  <c r="I61" i="1"/>
  <c r="T61" i="1"/>
  <c r="U61" i="1"/>
  <c r="C62" i="1"/>
  <c r="D62" i="1"/>
  <c r="H62" i="1"/>
  <c r="H63" i="1"/>
  <c r="K62" i="1"/>
  <c r="K63" i="1"/>
  <c r="L62" i="1"/>
  <c r="L63" i="1"/>
  <c r="M62" i="1"/>
  <c r="M63" i="1"/>
  <c r="O62" i="1"/>
  <c r="O101" i="1"/>
  <c r="R62" i="1"/>
  <c r="R101" i="1"/>
  <c r="C63" i="1"/>
  <c r="D63" i="1"/>
  <c r="E63" i="1"/>
  <c r="F63" i="1"/>
  <c r="G68" i="1"/>
  <c r="I68" i="1"/>
  <c r="P68" i="1"/>
  <c r="T68" i="1"/>
  <c r="U68" i="1"/>
  <c r="G69" i="1"/>
  <c r="I69" i="1"/>
  <c r="T69" i="1"/>
  <c r="U69" i="1"/>
  <c r="G70" i="1"/>
  <c r="I70" i="1"/>
  <c r="T70" i="1"/>
  <c r="U70" i="1"/>
  <c r="G71" i="1"/>
  <c r="I71" i="1"/>
  <c r="T71" i="1"/>
  <c r="U71" i="1"/>
  <c r="G72" i="1"/>
  <c r="I72" i="1"/>
  <c r="P72" i="1"/>
  <c r="S72" i="1"/>
  <c r="T72" i="1"/>
  <c r="U72" i="1"/>
  <c r="G73" i="1"/>
  <c r="I73" i="1"/>
  <c r="T73" i="1"/>
  <c r="U73" i="1"/>
  <c r="G74" i="1"/>
  <c r="I74" i="1"/>
  <c r="T74" i="1"/>
  <c r="U74" i="1"/>
  <c r="G75" i="1"/>
  <c r="I75" i="1"/>
  <c r="P75" i="1"/>
  <c r="S75" i="1"/>
  <c r="T75" i="1"/>
  <c r="U75" i="1"/>
  <c r="G76" i="1"/>
  <c r="I76" i="1"/>
  <c r="T76" i="1"/>
  <c r="U76" i="1"/>
  <c r="G77" i="1"/>
  <c r="I77" i="1"/>
  <c r="T77" i="1"/>
  <c r="U77" i="1"/>
  <c r="G78" i="1"/>
  <c r="I78" i="1"/>
  <c r="T78" i="1"/>
  <c r="U78" i="1"/>
  <c r="G79" i="1"/>
  <c r="I79" i="1"/>
  <c r="P79" i="1"/>
  <c r="S79" i="1"/>
  <c r="T79" i="1"/>
  <c r="U79" i="1"/>
  <c r="G80" i="1"/>
  <c r="I80" i="1"/>
  <c r="T80" i="1"/>
  <c r="U80" i="1"/>
  <c r="G81" i="1"/>
  <c r="I81" i="1"/>
  <c r="P81" i="1"/>
  <c r="S81" i="1"/>
  <c r="T81" i="1"/>
  <c r="U81" i="1"/>
  <c r="G82" i="1"/>
  <c r="I82" i="1"/>
  <c r="T82" i="1"/>
  <c r="U82" i="1"/>
  <c r="G83" i="1"/>
  <c r="I83" i="1"/>
  <c r="P83" i="1"/>
  <c r="S83" i="1"/>
  <c r="T83" i="1"/>
  <c r="U83" i="1"/>
  <c r="G84" i="1"/>
  <c r="I84" i="1"/>
  <c r="T84" i="1"/>
  <c r="U84" i="1"/>
  <c r="G85" i="1"/>
  <c r="I85" i="1"/>
  <c r="T85" i="1"/>
  <c r="U85" i="1"/>
  <c r="G86" i="1"/>
  <c r="I86" i="1"/>
  <c r="T86" i="1"/>
  <c r="U86" i="1"/>
  <c r="G87" i="1"/>
  <c r="I87" i="1"/>
  <c r="P87" i="1"/>
  <c r="S87" i="1"/>
  <c r="T87" i="1"/>
  <c r="U87" i="1"/>
  <c r="G88" i="1"/>
  <c r="I88" i="1"/>
  <c r="P88" i="1"/>
  <c r="S88" i="1"/>
  <c r="T88" i="1"/>
  <c r="U88" i="1"/>
  <c r="G89" i="1"/>
  <c r="I89" i="1"/>
  <c r="T89" i="1"/>
  <c r="U89" i="1"/>
  <c r="G90" i="1"/>
  <c r="I90" i="1"/>
  <c r="T90" i="1"/>
  <c r="U90" i="1"/>
  <c r="G91" i="1"/>
  <c r="I91" i="1"/>
  <c r="T91" i="1"/>
  <c r="U91" i="1"/>
  <c r="G92" i="1"/>
  <c r="I92" i="1"/>
  <c r="T92" i="1"/>
  <c r="U92" i="1"/>
  <c r="C93" i="1"/>
  <c r="D93" i="1"/>
  <c r="H93" i="1"/>
  <c r="H94" i="1"/>
  <c r="K93" i="1"/>
  <c r="K94" i="1"/>
  <c r="L93" i="1"/>
  <c r="L102" i="1"/>
  <c r="M93" i="1"/>
  <c r="M102" i="1"/>
  <c r="O93" i="1"/>
  <c r="O94" i="1"/>
  <c r="R93" i="1"/>
  <c r="R102" i="1"/>
  <c r="C94" i="1"/>
  <c r="D94" i="1"/>
  <c r="E94" i="1"/>
  <c r="F94" i="1"/>
  <c r="K101" i="1"/>
  <c r="G52" i="5"/>
  <c r="I52" i="5"/>
  <c r="T52" i="5"/>
  <c r="U52" i="5"/>
  <c r="G53" i="5"/>
  <c r="I53" i="5"/>
  <c r="T53" i="5"/>
  <c r="U53" i="5"/>
  <c r="G54" i="5"/>
  <c r="I54" i="5"/>
  <c r="T54" i="5"/>
  <c r="U54" i="5"/>
  <c r="G55" i="5"/>
  <c r="I55" i="5"/>
  <c r="T55" i="5"/>
  <c r="U55" i="5"/>
  <c r="G56" i="5"/>
  <c r="I56" i="5"/>
  <c r="P56" i="5"/>
  <c r="S56" i="5"/>
  <c r="T56" i="5"/>
  <c r="U56" i="5"/>
  <c r="G57" i="5"/>
  <c r="I57" i="5"/>
  <c r="P57" i="5"/>
  <c r="S57" i="5"/>
  <c r="T57" i="5"/>
  <c r="U57" i="5"/>
  <c r="G58" i="5"/>
  <c r="I58" i="5"/>
  <c r="T58" i="5"/>
  <c r="U58" i="5"/>
  <c r="G59" i="5"/>
  <c r="I59" i="5"/>
  <c r="T59" i="5"/>
  <c r="U59" i="5"/>
  <c r="G60" i="5"/>
  <c r="I60" i="5"/>
  <c r="P60" i="5"/>
  <c r="S60" i="5"/>
  <c r="T60" i="5"/>
  <c r="U60" i="5"/>
  <c r="G61" i="5"/>
  <c r="I61" i="5"/>
  <c r="T61" i="5"/>
  <c r="U61" i="5"/>
  <c r="G62" i="5"/>
  <c r="I62" i="5"/>
  <c r="P62" i="5"/>
  <c r="S62" i="5"/>
  <c r="T62" i="5"/>
  <c r="U62" i="5"/>
  <c r="G63" i="5"/>
  <c r="I63" i="5"/>
  <c r="T63" i="5"/>
  <c r="U63" i="5"/>
  <c r="G64" i="5"/>
  <c r="I64" i="5"/>
  <c r="T64" i="5"/>
  <c r="U64" i="5"/>
  <c r="G65" i="5"/>
  <c r="I65" i="5"/>
  <c r="P65" i="5"/>
  <c r="S65" i="5"/>
  <c r="T65" i="5"/>
  <c r="U65" i="5"/>
  <c r="G66" i="5"/>
  <c r="I66" i="5"/>
  <c r="T66" i="5"/>
  <c r="U66" i="5"/>
  <c r="G67" i="5"/>
  <c r="I67" i="5"/>
  <c r="T67" i="5"/>
  <c r="U67" i="5"/>
  <c r="G68" i="5"/>
  <c r="I68" i="5"/>
  <c r="T68" i="5"/>
  <c r="U68" i="5"/>
  <c r="G69" i="5"/>
  <c r="I69" i="5"/>
  <c r="T69" i="5"/>
  <c r="U69" i="5"/>
  <c r="G70" i="5"/>
  <c r="I70" i="5"/>
  <c r="T70" i="5"/>
  <c r="U70" i="5"/>
  <c r="G71" i="5"/>
  <c r="I71" i="5"/>
  <c r="P71" i="5"/>
  <c r="S71" i="5"/>
  <c r="T71" i="5"/>
  <c r="U71" i="5"/>
  <c r="G72" i="5"/>
  <c r="I72" i="5"/>
  <c r="P72" i="5"/>
  <c r="S72" i="5"/>
  <c r="T72" i="5"/>
  <c r="U72" i="5"/>
  <c r="G73" i="5"/>
  <c r="I73" i="5"/>
  <c r="T73" i="5"/>
  <c r="U73" i="5"/>
  <c r="G74" i="5"/>
  <c r="I74" i="5"/>
  <c r="T74" i="5"/>
  <c r="U74" i="5"/>
  <c r="G75" i="5"/>
  <c r="I75" i="5"/>
  <c r="P75" i="5"/>
  <c r="S75" i="5"/>
  <c r="T75" i="5"/>
  <c r="U75" i="5"/>
  <c r="G76" i="5"/>
  <c r="I76" i="5"/>
  <c r="T76" i="5"/>
  <c r="U76" i="5"/>
  <c r="G77" i="5"/>
  <c r="I77" i="5"/>
  <c r="P77" i="5"/>
  <c r="S77" i="5"/>
  <c r="T77" i="5"/>
  <c r="U77" i="5"/>
  <c r="G78" i="5"/>
  <c r="I78" i="5"/>
  <c r="T78" i="5"/>
  <c r="U78" i="5"/>
  <c r="G79" i="5"/>
  <c r="I79" i="5"/>
  <c r="P79" i="5"/>
  <c r="S79" i="5"/>
  <c r="T79" i="5"/>
  <c r="U79" i="5"/>
  <c r="G80" i="5"/>
  <c r="I80" i="5"/>
  <c r="P80" i="5"/>
  <c r="S80" i="5"/>
  <c r="T80" i="5"/>
  <c r="U80" i="5"/>
  <c r="G81" i="5"/>
  <c r="I81" i="5"/>
  <c r="P81" i="5"/>
  <c r="S81" i="5"/>
  <c r="T81" i="5"/>
  <c r="U81" i="5"/>
  <c r="G82" i="5"/>
  <c r="I82" i="5"/>
  <c r="T82" i="5"/>
  <c r="U82" i="5"/>
  <c r="G83" i="5"/>
  <c r="I83" i="5"/>
  <c r="T83" i="5"/>
  <c r="U83" i="5"/>
  <c r="G84" i="5"/>
  <c r="I84" i="5"/>
  <c r="T84" i="5"/>
  <c r="U84" i="5"/>
  <c r="G85" i="5"/>
  <c r="I85" i="5"/>
  <c r="T85" i="5"/>
  <c r="U85" i="5"/>
  <c r="G86" i="5"/>
  <c r="I86" i="5"/>
  <c r="T86" i="5"/>
  <c r="U86" i="5"/>
  <c r="G87" i="5"/>
  <c r="I87" i="5"/>
  <c r="P87" i="5"/>
  <c r="S87" i="5"/>
  <c r="T87" i="5"/>
  <c r="U87" i="5"/>
  <c r="G88" i="5"/>
  <c r="I88" i="5"/>
  <c r="T88" i="5"/>
  <c r="U88" i="5"/>
  <c r="G89" i="5"/>
  <c r="I89" i="5"/>
  <c r="P89" i="5"/>
  <c r="S89" i="5"/>
  <c r="T89" i="5"/>
  <c r="U89" i="5"/>
  <c r="G90" i="5"/>
  <c r="I90" i="5"/>
  <c r="P90" i="5"/>
  <c r="S90" i="5"/>
  <c r="T90" i="5"/>
  <c r="U90" i="5"/>
  <c r="G91" i="5"/>
  <c r="I91" i="5"/>
  <c r="T91" i="5"/>
  <c r="U91" i="5"/>
  <c r="C92" i="5"/>
  <c r="D92" i="5"/>
  <c r="H92" i="5"/>
  <c r="K92" i="5"/>
  <c r="K177" i="5"/>
  <c r="L92" i="5"/>
  <c r="L177" i="5"/>
  <c r="M92" i="5"/>
  <c r="M177" i="5"/>
  <c r="O92" i="5"/>
  <c r="O177" i="5"/>
  <c r="R92" i="5"/>
  <c r="R177" i="5"/>
  <c r="C93" i="5"/>
  <c r="D93" i="5"/>
  <c r="E93" i="5"/>
  <c r="F93" i="5"/>
  <c r="H93" i="5"/>
  <c r="G99" i="5"/>
  <c r="I99" i="5"/>
  <c r="T99" i="5"/>
  <c r="U99" i="5"/>
  <c r="G100" i="5"/>
  <c r="I100" i="5"/>
  <c r="T100" i="5"/>
  <c r="U100" i="5"/>
  <c r="G101" i="5"/>
  <c r="I101" i="5"/>
  <c r="T101" i="5"/>
  <c r="U101" i="5"/>
  <c r="G102" i="5"/>
  <c r="I102" i="5"/>
  <c r="T102" i="5"/>
  <c r="U102" i="5"/>
  <c r="G103" i="5"/>
  <c r="I103" i="5"/>
  <c r="T103" i="5"/>
  <c r="U103" i="5"/>
  <c r="G104" i="5"/>
  <c r="I104" i="5"/>
  <c r="P104" i="5"/>
  <c r="S104" i="5"/>
  <c r="T104" i="5"/>
  <c r="U104" i="5"/>
  <c r="G105" i="5"/>
  <c r="I105" i="5"/>
  <c r="T105" i="5"/>
  <c r="U105" i="5"/>
  <c r="G106" i="5"/>
  <c r="I106" i="5"/>
  <c r="T106" i="5"/>
  <c r="U106" i="5"/>
  <c r="G107" i="5"/>
  <c r="I107" i="5"/>
  <c r="T107" i="5"/>
  <c r="U107" i="5"/>
  <c r="G108" i="5"/>
  <c r="I108" i="5"/>
  <c r="T108" i="5"/>
  <c r="U108" i="5"/>
  <c r="G109" i="5"/>
  <c r="I109" i="5"/>
  <c r="T109" i="5"/>
  <c r="U109" i="5"/>
  <c r="G110" i="5"/>
  <c r="I110" i="5"/>
  <c r="T110" i="5"/>
  <c r="U110" i="5"/>
  <c r="G111" i="5"/>
  <c r="I111" i="5"/>
  <c r="T111" i="5"/>
  <c r="U111" i="5"/>
  <c r="G112" i="5"/>
  <c r="I112" i="5"/>
  <c r="T112" i="5"/>
  <c r="U112" i="5"/>
  <c r="G113" i="5"/>
  <c r="I113" i="5"/>
  <c r="T113" i="5"/>
  <c r="U113" i="5"/>
  <c r="G114" i="5"/>
  <c r="I114" i="5"/>
  <c r="T114" i="5"/>
  <c r="U114" i="5"/>
  <c r="G115" i="5"/>
  <c r="I115" i="5"/>
  <c r="T115" i="5"/>
  <c r="U115" i="5"/>
  <c r="G116" i="5"/>
  <c r="I116" i="5"/>
  <c r="T116" i="5"/>
  <c r="U116" i="5"/>
  <c r="G117" i="5"/>
  <c r="I117" i="5"/>
  <c r="T117" i="5"/>
  <c r="U117" i="5"/>
  <c r="G118" i="5"/>
  <c r="I118" i="5"/>
  <c r="T118" i="5"/>
  <c r="U118" i="5"/>
  <c r="G119" i="5"/>
  <c r="I119" i="5"/>
  <c r="T119" i="5"/>
  <c r="U119" i="5"/>
  <c r="G120" i="5"/>
  <c r="I120" i="5"/>
  <c r="P120" i="5"/>
  <c r="S120" i="5"/>
  <c r="T120" i="5"/>
  <c r="U120" i="5"/>
  <c r="G121" i="5"/>
  <c r="I121" i="5"/>
  <c r="T121" i="5"/>
  <c r="U121" i="5"/>
  <c r="G122" i="5"/>
  <c r="I122" i="5"/>
  <c r="P122" i="5"/>
  <c r="S122" i="5"/>
  <c r="T122" i="5"/>
  <c r="U122" i="5"/>
  <c r="G123" i="5"/>
  <c r="I123" i="5"/>
  <c r="T123" i="5"/>
  <c r="U123" i="5"/>
  <c r="G124" i="5"/>
  <c r="I124" i="5"/>
  <c r="T124" i="5"/>
  <c r="U124" i="5"/>
  <c r="G125" i="5"/>
  <c r="I125" i="5"/>
  <c r="T125" i="5"/>
  <c r="U125" i="5"/>
  <c r="G126" i="5"/>
  <c r="I126" i="5"/>
  <c r="T126" i="5"/>
  <c r="U126" i="5"/>
  <c r="G127" i="5"/>
  <c r="I127" i="5"/>
  <c r="T127" i="5"/>
  <c r="U127" i="5"/>
  <c r="G128" i="5"/>
  <c r="I128" i="5"/>
  <c r="P128" i="5"/>
  <c r="S128" i="5"/>
  <c r="T128" i="5"/>
  <c r="U128" i="5"/>
  <c r="G129" i="5"/>
  <c r="I129" i="5"/>
  <c r="T129" i="5"/>
  <c r="U129" i="5"/>
  <c r="G130" i="5"/>
  <c r="I130" i="5"/>
  <c r="T130" i="5"/>
  <c r="U130" i="5"/>
  <c r="G131" i="5"/>
  <c r="I131" i="5"/>
  <c r="T131" i="5"/>
  <c r="U131" i="5"/>
  <c r="G132" i="5"/>
  <c r="I132" i="5"/>
  <c r="T132" i="5"/>
  <c r="U132" i="5"/>
  <c r="G133" i="5"/>
  <c r="I133" i="5"/>
  <c r="T133" i="5"/>
  <c r="U133" i="5"/>
  <c r="G134" i="5"/>
  <c r="I134" i="5"/>
  <c r="T134" i="5"/>
  <c r="U134" i="5"/>
  <c r="G135" i="5"/>
  <c r="I135" i="5"/>
  <c r="T135" i="5"/>
  <c r="U135" i="5"/>
  <c r="G136" i="5"/>
  <c r="I136" i="5"/>
  <c r="T136" i="5"/>
  <c r="U136" i="5"/>
  <c r="G137" i="5"/>
  <c r="I137" i="5"/>
  <c r="T137" i="5"/>
  <c r="U137" i="5"/>
  <c r="G138" i="5"/>
  <c r="I138" i="5"/>
  <c r="T138" i="5"/>
  <c r="U138" i="5"/>
  <c r="G139" i="5"/>
  <c r="I139" i="5"/>
  <c r="T139" i="5"/>
  <c r="U139" i="5"/>
  <c r="G140" i="5"/>
  <c r="I140" i="5"/>
  <c r="T140" i="5"/>
  <c r="U140" i="5"/>
  <c r="G141" i="5"/>
  <c r="I141" i="5"/>
  <c r="T141" i="5"/>
  <c r="U141" i="5"/>
  <c r="G142" i="5"/>
  <c r="I142" i="5"/>
  <c r="T142" i="5"/>
  <c r="U142" i="5"/>
  <c r="G143" i="5"/>
  <c r="I143" i="5"/>
  <c r="T143" i="5"/>
  <c r="U143" i="5"/>
  <c r="G144" i="5"/>
  <c r="I144" i="5"/>
  <c r="P144" i="5"/>
  <c r="S144" i="5"/>
  <c r="T144" i="5"/>
  <c r="U144" i="5"/>
  <c r="G145" i="5"/>
  <c r="I145" i="5"/>
  <c r="T145" i="5"/>
  <c r="U145" i="5"/>
  <c r="G146" i="5"/>
  <c r="I146" i="5"/>
  <c r="T146" i="5"/>
  <c r="U146" i="5"/>
  <c r="G147" i="5"/>
  <c r="I147" i="5"/>
  <c r="T147" i="5"/>
  <c r="U147" i="5"/>
  <c r="G148" i="5"/>
  <c r="I148" i="5"/>
  <c r="P148" i="5"/>
  <c r="S148" i="5"/>
  <c r="T148" i="5"/>
  <c r="U148" i="5"/>
  <c r="G149" i="5"/>
  <c r="I149" i="5"/>
  <c r="P149" i="5"/>
  <c r="S149" i="5"/>
  <c r="T149" i="5"/>
  <c r="U149" i="5"/>
  <c r="G150" i="5"/>
  <c r="I150" i="5"/>
  <c r="T150" i="5"/>
  <c r="U150" i="5"/>
  <c r="G151" i="5"/>
  <c r="I151" i="5"/>
  <c r="P151" i="5"/>
  <c r="S151" i="5"/>
  <c r="T151" i="5"/>
  <c r="U151" i="5"/>
  <c r="G152" i="5"/>
  <c r="I152" i="5"/>
  <c r="T152" i="5"/>
  <c r="U152" i="5"/>
  <c r="G153" i="5"/>
  <c r="I153" i="5"/>
  <c r="T153" i="5"/>
  <c r="U153" i="5"/>
  <c r="G154" i="5"/>
  <c r="I154" i="5"/>
  <c r="T154" i="5"/>
  <c r="U154" i="5"/>
  <c r="G155" i="5"/>
  <c r="I155" i="5"/>
  <c r="T155" i="5"/>
  <c r="U155" i="5"/>
  <c r="G156" i="5"/>
  <c r="I156" i="5"/>
  <c r="T156" i="5"/>
  <c r="U156" i="5"/>
  <c r="G157" i="5"/>
  <c r="I157" i="5"/>
  <c r="T157" i="5"/>
  <c r="U157" i="5"/>
  <c r="G158" i="5"/>
  <c r="I158" i="5"/>
  <c r="T158" i="5"/>
  <c r="U158" i="5"/>
  <c r="G159" i="5"/>
  <c r="I159" i="5"/>
  <c r="T159" i="5"/>
  <c r="U159" i="5"/>
  <c r="G160" i="5"/>
  <c r="I160" i="5"/>
  <c r="T160" i="5"/>
  <c r="U160" i="5"/>
  <c r="G161" i="5"/>
  <c r="I161" i="5"/>
  <c r="T161" i="5"/>
  <c r="U161" i="5"/>
  <c r="G162" i="5"/>
  <c r="I162" i="5"/>
  <c r="T162" i="5"/>
  <c r="U162" i="5"/>
  <c r="G163" i="5"/>
  <c r="I163" i="5"/>
  <c r="T163" i="5"/>
  <c r="U163" i="5"/>
  <c r="G164" i="5"/>
  <c r="I164" i="5"/>
  <c r="P164" i="5"/>
  <c r="S164" i="5"/>
  <c r="T164" i="5"/>
  <c r="U164" i="5"/>
  <c r="G165" i="5"/>
  <c r="I165" i="5"/>
  <c r="T165" i="5"/>
  <c r="U165" i="5"/>
  <c r="G166" i="5"/>
  <c r="I166" i="5"/>
  <c r="T166" i="5"/>
  <c r="U166" i="5"/>
  <c r="G167" i="5"/>
  <c r="I167" i="5"/>
  <c r="T167" i="5"/>
  <c r="U167" i="5"/>
  <c r="G168" i="5"/>
  <c r="I168" i="5"/>
  <c r="T168" i="5"/>
  <c r="U168" i="5"/>
  <c r="C169" i="5"/>
  <c r="D169" i="5"/>
  <c r="H169" i="5"/>
  <c r="K169" i="5"/>
  <c r="K178" i="5"/>
  <c r="L169" i="5"/>
  <c r="L170" i="5"/>
  <c r="M169" i="5"/>
  <c r="O169" i="5"/>
  <c r="O178" i="5"/>
  <c r="R169" i="5"/>
  <c r="R178" i="5"/>
  <c r="C170" i="5"/>
  <c r="D170" i="5"/>
  <c r="E170" i="5"/>
  <c r="F170" i="5"/>
  <c r="H170" i="5"/>
  <c r="G9" i="6"/>
  <c r="T9" i="6"/>
  <c r="I9" i="6"/>
  <c r="U9" i="6"/>
  <c r="G10" i="6"/>
  <c r="T10" i="6"/>
  <c r="U10" i="6"/>
  <c r="G11" i="6"/>
  <c r="T11" i="6"/>
  <c r="I11" i="6"/>
  <c r="U11" i="6"/>
  <c r="G12" i="6"/>
  <c r="I12" i="6"/>
  <c r="T12" i="6"/>
  <c r="U12" i="6"/>
  <c r="G13" i="6"/>
  <c r="I13" i="6"/>
  <c r="P13" i="6"/>
  <c r="S13" i="6"/>
  <c r="T13" i="6"/>
  <c r="U13" i="6"/>
  <c r="C14" i="6"/>
  <c r="D14" i="6"/>
  <c r="H14" i="6"/>
  <c r="K14" i="6"/>
  <c r="K15" i="6"/>
  <c r="L14" i="6"/>
  <c r="L15" i="6"/>
  <c r="M14" i="6"/>
  <c r="M15" i="6"/>
  <c r="O14" i="6"/>
  <c r="O53" i="6"/>
  <c r="R14" i="6"/>
  <c r="R53" i="6"/>
  <c r="H15" i="6"/>
  <c r="G21" i="6"/>
  <c r="T21" i="6"/>
  <c r="I21" i="6"/>
  <c r="U21" i="6"/>
  <c r="G22" i="6"/>
  <c r="T22" i="6"/>
  <c r="I22" i="6"/>
  <c r="U22" i="6"/>
  <c r="G23" i="6"/>
  <c r="T23" i="6"/>
  <c r="I23" i="6"/>
  <c r="U23" i="6"/>
  <c r="G24" i="6"/>
  <c r="I24" i="6"/>
  <c r="T24" i="6"/>
  <c r="U24" i="6"/>
  <c r="G25" i="6"/>
  <c r="I25" i="6"/>
  <c r="P25" i="6"/>
  <c r="S25" i="6"/>
  <c r="T25" i="6"/>
  <c r="U25" i="6"/>
  <c r="G26" i="6"/>
  <c r="I26" i="6"/>
  <c r="T26" i="6"/>
  <c r="U26" i="6"/>
  <c r="G27" i="6"/>
  <c r="I27" i="6"/>
  <c r="T27" i="6"/>
  <c r="U27" i="6"/>
  <c r="G28" i="6"/>
  <c r="I28" i="6"/>
  <c r="T28" i="6"/>
  <c r="U28" i="6"/>
  <c r="C29" i="6"/>
  <c r="D29" i="6"/>
  <c r="H29" i="6"/>
  <c r="K29" i="6"/>
  <c r="K54" i="6"/>
  <c r="L29" i="6"/>
  <c r="L54" i="6"/>
  <c r="M29" i="6"/>
  <c r="M54" i="6"/>
  <c r="O29" i="6"/>
  <c r="O54" i="6"/>
  <c r="R29" i="6"/>
  <c r="R54" i="6"/>
  <c r="F30" i="6"/>
  <c r="H30" i="6"/>
  <c r="K30" i="6"/>
  <c r="L30" i="6"/>
  <c r="M30" i="6"/>
  <c r="O30" i="6"/>
  <c r="G36" i="6"/>
  <c r="T36" i="6"/>
  <c r="I36" i="6"/>
  <c r="U36" i="6"/>
  <c r="G37" i="6"/>
  <c r="T37" i="6"/>
  <c r="I37" i="6"/>
  <c r="U37" i="6"/>
  <c r="G38" i="6"/>
  <c r="T38" i="6"/>
  <c r="I38" i="6"/>
  <c r="U38" i="6"/>
  <c r="G39" i="6"/>
  <c r="T39" i="6"/>
  <c r="I39" i="6"/>
  <c r="U39" i="6"/>
  <c r="G40" i="6"/>
  <c r="T40" i="6"/>
  <c r="I40" i="6"/>
  <c r="U40" i="6"/>
  <c r="G41" i="6"/>
  <c r="T41" i="6"/>
  <c r="I41" i="6"/>
  <c r="P41" i="6"/>
  <c r="S41" i="6"/>
  <c r="U41" i="6"/>
  <c r="G42" i="6"/>
  <c r="I42" i="6"/>
  <c r="T42" i="6"/>
  <c r="U42" i="6"/>
  <c r="G43" i="6"/>
  <c r="I43" i="6"/>
  <c r="T43" i="6"/>
  <c r="U43" i="6"/>
  <c r="G44" i="6"/>
  <c r="I44" i="6"/>
  <c r="T44" i="6"/>
  <c r="U44" i="6"/>
  <c r="G45" i="6"/>
  <c r="I45" i="6"/>
  <c r="P45" i="6"/>
  <c r="S45" i="6"/>
  <c r="T45" i="6"/>
  <c r="U45" i="6"/>
  <c r="C46" i="6"/>
  <c r="D46" i="6"/>
  <c r="H46" i="6"/>
  <c r="K46" i="6"/>
  <c r="K55" i="6"/>
  <c r="L46" i="6"/>
  <c r="L55" i="6"/>
  <c r="M46" i="6"/>
  <c r="M55" i="6"/>
  <c r="O46" i="6"/>
  <c r="O55" i="6"/>
  <c r="R46" i="6"/>
  <c r="R55" i="6"/>
  <c r="C47" i="6"/>
  <c r="D47" i="6"/>
  <c r="E47" i="6"/>
  <c r="F47" i="6"/>
  <c r="H47" i="6"/>
  <c r="K47" i="6"/>
  <c r="L47" i="6"/>
  <c r="M47" i="6"/>
  <c r="O47" i="6"/>
  <c r="P8" i="3"/>
  <c r="S8" i="3"/>
  <c r="P16" i="3"/>
  <c r="S16" i="3"/>
  <c r="P26" i="1"/>
  <c r="S26" i="1"/>
  <c r="M32" i="1"/>
  <c r="K102" i="1"/>
  <c r="P27" i="6"/>
  <c r="S27" i="6"/>
  <c r="P74" i="1"/>
  <c r="S74" i="1"/>
  <c r="O93" i="5"/>
  <c r="L94" i="1"/>
  <c r="P78" i="1"/>
  <c r="S78" i="1"/>
  <c r="P6" i="3"/>
  <c r="S6" i="3"/>
  <c r="P36" i="3"/>
  <c r="S36" i="3"/>
  <c r="P37" i="1"/>
  <c r="S37" i="1"/>
  <c r="L63" i="3"/>
  <c r="M101" i="1"/>
  <c r="K63" i="3"/>
  <c r="M68" i="3"/>
  <c r="M69" i="3"/>
  <c r="O69" i="3"/>
  <c r="N179" i="5"/>
  <c r="M71" i="3"/>
  <c r="P33" i="3"/>
  <c r="M63" i="3"/>
  <c r="K27" i="3"/>
  <c r="N71" i="3"/>
  <c r="O70" i="3"/>
  <c r="O71" i="3"/>
  <c r="K42" i="3"/>
  <c r="U26" i="3"/>
  <c r="U68" i="3"/>
  <c r="G62" i="3"/>
  <c r="U41" i="3"/>
  <c r="U69" i="3"/>
  <c r="T41" i="3"/>
  <c r="P42" i="3"/>
  <c r="P25" i="3"/>
  <c r="S25" i="3"/>
  <c r="G26" i="3"/>
  <c r="L69" i="3"/>
  <c r="L71" i="3"/>
  <c r="T62" i="3"/>
  <c r="S64" i="3"/>
  <c r="I26" i="3"/>
  <c r="I68" i="3"/>
  <c r="P59" i="3"/>
  <c r="S59" i="3"/>
  <c r="G41" i="3"/>
  <c r="U62" i="3"/>
  <c r="U70" i="3"/>
  <c r="T26" i="3"/>
  <c r="P27" i="3"/>
  <c r="R71" i="3"/>
  <c r="I27" i="3"/>
  <c r="S28" i="3"/>
  <c r="J63" i="3"/>
  <c r="T70" i="3"/>
  <c r="P63" i="3"/>
  <c r="I63" i="3"/>
  <c r="P48" i="3"/>
  <c r="I41" i="3"/>
  <c r="I69" i="3"/>
  <c r="I62" i="3"/>
  <c r="I70" i="3"/>
  <c r="P38" i="3"/>
  <c r="S38" i="3"/>
  <c r="K71" i="3"/>
  <c r="P59" i="1"/>
  <c r="S59" i="1"/>
  <c r="P25" i="1"/>
  <c r="S25" i="1"/>
  <c r="K100" i="1"/>
  <c r="O63" i="1"/>
  <c r="O100" i="1"/>
  <c r="P42" i="1"/>
  <c r="S42" i="1"/>
  <c r="P22" i="1"/>
  <c r="S22" i="1"/>
  <c r="P24" i="1"/>
  <c r="S24" i="1"/>
  <c r="G31" i="1"/>
  <c r="G93" i="1"/>
  <c r="P18" i="1"/>
  <c r="S18" i="1"/>
  <c r="P73" i="1"/>
  <c r="S73" i="1"/>
  <c r="P50" i="1"/>
  <c r="S50" i="1"/>
  <c r="U62" i="1"/>
  <c r="G63" i="1"/>
  <c r="P49" i="1"/>
  <c r="S49" i="1"/>
  <c r="P43" i="1"/>
  <c r="S43" i="1"/>
  <c r="P48" i="1"/>
  <c r="S48" i="1"/>
  <c r="P47" i="1"/>
  <c r="S47" i="1"/>
  <c r="M94" i="1"/>
  <c r="M103" i="1"/>
  <c r="T31" i="1"/>
  <c r="J32" i="1"/>
  <c r="T62" i="1"/>
  <c r="I63" i="1"/>
  <c r="O102" i="1"/>
  <c r="T93" i="1"/>
  <c r="S95" i="1"/>
  <c r="U31" i="1"/>
  <c r="G32" i="1"/>
  <c r="I31" i="1"/>
  <c r="I100" i="1"/>
  <c r="P51" i="1"/>
  <c r="S51" i="1"/>
  <c r="P91" i="1"/>
  <c r="S91" i="1"/>
  <c r="P80" i="1"/>
  <c r="S80" i="1"/>
  <c r="P69" i="1"/>
  <c r="S69" i="1"/>
  <c r="G62" i="1"/>
  <c r="S68" i="1"/>
  <c r="U93" i="1"/>
  <c r="R103" i="1"/>
  <c r="Q32" i="1"/>
  <c r="I93" i="1"/>
  <c r="I102" i="1"/>
  <c r="P9" i="1"/>
  <c r="S9" i="1"/>
  <c r="P71" i="1"/>
  <c r="S71" i="1"/>
  <c r="K103" i="1"/>
  <c r="I62" i="1"/>
  <c r="I101" i="1"/>
  <c r="L100" i="1"/>
  <c r="L103" i="1"/>
  <c r="P89" i="1"/>
  <c r="S89" i="1"/>
  <c r="L101" i="1"/>
  <c r="P60" i="1"/>
  <c r="S60" i="1"/>
  <c r="M176" i="5"/>
  <c r="P23" i="5"/>
  <c r="S23" i="5"/>
  <c r="P40" i="5"/>
  <c r="S40" i="5"/>
  <c r="P39" i="5"/>
  <c r="S39" i="5"/>
  <c r="P32" i="5"/>
  <c r="S32" i="5"/>
  <c r="P31" i="5"/>
  <c r="S31" i="5"/>
  <c r="P41" i="5"/>
  <c r="S41" i="5"/>
  <c r="P33" i="5"/>
  <c r="S33" i="5"/>
  <c r="P25" i="5"/>
  <c r="S25" i="5"/>
  <c r="P17" i="5"/>
  <c r="S17" i="5"/>
  <c r="P9" i="5"/>
  <c r="S9" i="5"/>
  <c r="P14" i="5"/>
  <c r="S14" i="5"/>
  <c r="P43" i="5"/>
  <c r="S43" i="5"/>
  <c r="P19" i="5"/>
  <c r="S19" i="5"/>
  <c r="P11" i="5"/>
  <c r="S11" i="5"/>
  <c r="P34" i="5"/>
  <c r="S34" i="5"/>
  <c r="P26" i="5"/>
  <c r="S26" i="5"/>
  <c r="K176" i="5"/>
  <c r="K179" i="5"/>
  <c r="O176" i="5"/>
  <c r="O179" i="5"/>
  <c r="L47" i="5"/>
  <c r="P101" i="5"/>
  <c r="S101" i="5"/>
  <c r="I46" i="5"/>
  <c r="I176" i="5"/>
  <c r="U46" i="5"/>
  <c r="G47" i="5"/>
  <c r="T46" i="5"/>
  <c r="J47" i="5"/>
  <c r="G46" i="5"/>
  <c r="P44" i="5"/>
  <c r="S44" i="5"/>
  <c r="P84" i="5"/>
  <c r="S84" i="5"/>
  <c r="P6" i="5"/>
  <c r="P64" i="5"/>
  <c r="S64" i="5"/>
  <c r="R179" i="5"/>
  <c r="M93" i="5"/>
  <c r="P133" i="5"/>
  <c r="S133" i="5"/>
  <c r="K93" i="5"/>
  <c r="P63" i="5"/>
  <c r="S63" i="5"/>
  <c r="P132" i="5"/>
  <c r="S132" i="5"/>
  <c r="L93" i="5"/>
  <c r="T169" i="5"/>
  <c r="P170" i="5"/>
  <c r="U169" i="5"/>
  <c r="U178" i="5"/>
  <c r="L178" i="5"/>
  <c r="K170" i="5"/>
  <c r="P135" i="5"/>
  <c r="S135" i="5"/>
  <c r="P156" i="5"/>
  <c r="S156" i="5"/>
  <c r="P73" i="5"/>
  <c r="S73" i="5"/>
  <c r="P166" i="5"/>
  <c r="S166" i="5"/>
  <c r="T92" i="5"/>
  <c r="T177" i="5"/>
  <c r="P161" i="5"/>
  <c r="S161" i="5"/>
  <c r="I169" i="5"/>
  <c r="I178" i="5"/>
  <c r="P153" i="5"/>
  <c r="S153" i="5"/>
  <c r="M170" i="5"/>
  <c r="M178" i="5"/>
  <c r="P54" i="5"/>
  <c r="S54" i="5"/>
  <c r="P159" i="5"/>
  <c r="S159" i="5"/>
  <c r="P112" i="5"/>
  <c r="S112" i="5"/>
  <c r="G92" i="5"/>
  <c r="I92" i="5"/>
  <c r="I177" i="5"/>
  <c r="P127" i="5"/>
  <c r="S127" i="5"/>
  <c r="P113" i="5"/>
  <c r="S113" i="5"/>
  <c r="P76" i="5"/>
  <c r="S76" i="5"/>
  <c r="P160" i="5"/>
  <c r="S160" i="5"/>
  <c r="P143" i="5"/>
  <c r="S143" i="5"/>
  <c r="P86" i="5"/>
  <c r="S86" i="5"/>
  <c r="P70" i="5"/>
  <c r="S70" i="5"/>
  <c r="P68" i="5"/>
  <c r="S68" i="5"/>
  <c r="U92" i="5"/>
  <c r="P52" i="5"/>
  <c r="S52" i="5"/>
  <c r="P152" i="5"/>
  <c r="S152" i="5"/>
  <c r="G169" i="5"/>
  <c r="P168" i="5"/>
  <c r="S168" i="5"/>
  <c r="P88" i="5"/>
  <c r="S88" i="5"/>
  <c r="P167" i="5"/>
  <c r="S167" i="5"/>
  <c r="P136" i="5"/>
  <c r="S136" i="5"/>
  <c r="P82" i="5"/>
  <c r="S82" i="5"/>
  <c r="P55" i="5"/>
  <c r="S55" i="5"/>
  <c r="P78" i="5"/>
  <c r="S78" i="5"/>
  <c r="P69" i="5"/>
  <c r="S69" i="5"/>
  <c r="L53" i="6"/>
  <c r="L56" i="6"/>
  <c r="O56" i="6"/>
  <c r="K53" i="6"/>
  <c r="K56" i="6"/>
  <c r="U29" i="6"/>
  <c r="U54" i="6"/>
  <c r="G29" i="6"/>
  <c r="G30" i="6"/>
  <c r="O15" i="6"/>
  <c r="M53" i="6"/>
  <c r="M56" i="6"/>
  <c r="I29" i="6"/>
  <c r="I54" i="6"/>
  <c r="P21" i="6"/>
  <c r="I30" i="6"/>
  <c r="R56" i="6"/>
  <c r="P23" i="6"/>
  <c r="S23" i="6"/>
  <c r="T29" i="6"/>
  <c r="T14" i="6"/>
  <c r="T53" i="6"/>
  <c r="P24" i="6"/>
  <c r="S24" i="6"/>
  <c r="P39" i="6"/>
  <c r="S39" i="6"/>
  <c r="P40" i="6"/>
  <c r="S40" i="6"/>
  <c r="G46" i="6"/>
  <c r="I46" i="6"/>
  <c r="I55" i="6"/>
  <c r="P38" i="6"/>
  <c r="S38" i="6"/>
  <c r="P37" i="6"/>
  <c r="S37" i="6"/>
  <c r="T46" i="6"/>
  <c r="T55" i="6"/>
  <c r="U46" i="6"/>
  <c r="U55" i="6"/>
  <c r="P36" i="6"/>
  <c r="I47" i="6"/>
  <c r="P11" i="6"/>
  <c r="S11" i="6"/>
  <c r="I10" i="6"/>
  <c r="U14" i="6"/>
  <c r="G14" i="6"/>
  <c r="G27" i="3"/>
  <c r="G42" i="3"/>
  <c r="G63" i="3"/>
  <c r="J27" i="3"/>
  <c r="I71" i="3"/>
  <c r="S43" i="3"/>
  <c r="T69" i="3"/>
  <c r="I42" i="3"/>
  <c r="J42" i="3"/>
  <c r="T68" i="3"/>
  <c r="U71" i="3"/>
  <c r="T102" i="1"/>
  <c r="P32" i="1"/>
  <c r="S33" i="1"/>
  <c r="O103" i="1"/>
  <c r="T100" i="1"/>
  <c r="P94" i="1"/>
  <c r="J94" i="1"/>
  <c r="U100" i="1"/>
  <c r="I32" i="1"/>
  <c r="I94" i="1"/>
  <c r="T101" i="1"/>
  <c r="U101" i="1"/>
  <c r="P63" i="1"/>
  <c r="S64" i="1"/>
  <c r="J63" i="1"/>
  <c r="I103" i="1"/>
  <c r="P8" i="1"/>
  <c r="S8" i="1"/>
  <c r="G94" i="1"/>
  <c r="U102" i="1"/>
  <c r="T176" i="5"/>
  <c r="U176" i="5"/>
  <c r="M179" i="5"/>
  <c r="I47" i="5"/>
  <c r="G170" i="5"/>
  <c r="L179" i="5"/>
  <c r="P47" i="5"/>
  <c r="S48" i="5"/>
  <c r="O170" i="5"/>
  <c r="S171" i="5"/>
  <c r="S6" i="5"/>
  <c r="I179" i="5"/>
  <c r="I93" i="5"/>
  <c r="P93" i="5"/>
  <c r="J170" i="5"/>
  <c r="I170" i="5"/>
  <c r="J93" i="5"/>
  <c r="T178" i="5"/>
  <c r="S94" i="5"/>
  <c r="P103" i="5"/>
  <c r="S103" i="5"/>
  <c r="U177" i="5"/>
  <c r="G93" i="5"/>
  <c r="I14" i="6"/>
  <c r="I15" i="6"/>
  <c r="G15" i="6"/>
  <c r="J30" i="6"/>
  <c r="J29" i="6"/>
  <c r="J54" i="6"/>
  <c r="P54" i="6"/>
  <c r="S54" i="6"/>
  <c r="T54" i="6"/>
  <c r="T56" i="6"/>
  <c r="G47" i="6"/>
  <c r="J47" i="6"/>
  <c r="U53" i="6"/>
  <c r="U56" i="6"/>
  <c r="T71" i="3"/>
  <c r="T103" i="1"/>
  <c r="U103" i="1"/>
  <c r="T179" i="5"/>
  <c r="U179" i="5"/>
  <c r="I53" i="6"/>
  <c r="I56" i="6"/>
  <c r="S49" i="3"/>
  <c r="S7" i="3"/>
  <c r="P13" i="3"/>
  <c r="S13" i="3"/>
  <c r="P7" i="1"/>
  <c r="S7" i="1"/>
  <c r="J46" i="5"/>
  <c r="J176" i="5"/>
  <c r="J46" i="6"/>
  <c r="J55" i="6"/>
  <c r="P55" i="6"/>
  <c r="S55" i="6"/>
  <c r="P46" i="6"/>
  <c r="S36" i="6"/>
  <c r="S46" i="6"/>
  <c r="P47" i="6"/>
  <c r="S22" i="6"/>
  <c r="P29" i="6"/>
  <c r="P30" i="6"/>
  <c r="S21" i="6"/>
  <c r="J14" i="6"/>
  <c r="J15" i="6"/>
  <c r="S9" i="6"/>
  <c r="S14" i="6"/>
  <c r="S16" i="6"/>
  <c r="P14" i="6"/>
  <c r="P15" i="6"/>
  <c r="S99" i="5"/>
  <c r="S169" i="5"/>
  <c r="P169" i="5"/>
  <c r="P178" i="5"/>
  <c r="S178" i="5"/>
  <c r="J169" i="5"/>
  <c r="J178" i="5"/>
  <c r="J179" i="5"/>
  <c r="J92" i="5"/>
  <c r="J177" i="5"/>
  <c r="S92" i="5"/>
  <c r="P92" i="5"/>
  <c r="P177" i="5"/>
  <c r="S177" i="5"/>
  <c r="S46" i="5"/>
  <c r="P46" i="5"/>
  <c r="P176" i="5"/>
  <c r="S176" i="5"/>
  <c r="S70" i="1"/>
  <c r="S93" i="1"/>
  <c r="P93" i="1"/>
  <c r="P102" i="1"/>
  <c r="S102" i="1"/>
  <c r="J93" i="1"/>
  <c r="J102" i="1"/>
  <c r="S62" i="1"/>
  <c r="J62" i="1"/>
  <c r="J101" i="1"/>
  <c r="J103" i="1"/>
  <c r="P62" i="1"/>
  <c r="P101" i="1"/>
  <c r="S101" i="1"/>
  <c r="S6" i="1"/>
  <c r="S31" i="1"/>
  <c r="P31" i="1"/>
  <c r="P100" i="1"/>
  <c r="P56" i="3"/>
  <c r="S56" i="3"/>
  <c r="S48" i="3"/>
  <c r="P41" i="3"/>
  <c r="P69" i="3"/>
  <c r="S69" i="3"/>
  <c r="S33" i="3"/>
  <c r="S41" i="3"/>
  <c r="P26" i="3"/>
  <c r="P68" i="3"/>
  <c r="S68" i="3"/>
  <c r="J26" i="3"/>
  <c r="J68" i="3"/>
  <c r="J71" i="3"/>
  <c r="S26" i="3"/>
  <c r="S48" i="6"/>
  <c r="S29" i="6"/>
  <c r="S31" i="6"/>
  <c r="J53" i="6"/>
  <c r="P53" i="6"/>
  <c r="J56" i="6"/>
  <c r="P179" i="5"/>
  <c r="S179" i="5"/>
  <c r="P103" i="1"/>
  <c r="S100" i="1"/>
  <c r="S103" i="1"/>
  <c r="P62" i="3"/>
  <c r="P70" i="3"/>
  <c r="S70" i="3"/>
  <c r="S71" i="3"/>
  <c r="S62" i="3"/>
  <c r="P56" i="6"/>
  <c r="S53" i="6"/>
  <c r="S56" i="6"/>
  <c r="P71" i="3"/>
</calcChain>
</file>

<file path=xl/sharedStrings.xml><?xml version="1.0" encoding="utf-8"?>
<sst xmlns="http://schemas.openxmlformats.org/spreadsheetml/2006/main" count="763" uniqueCount="151">
  <si>
    <t>funkce</t>
  </si>
  <si>
    <t>úvazek</t>
  </si>
  <si>
    <t>zařazení</t>
  </si>
  <si>
    <t>příplatky</t>
  </si>
  <si>
    <t>vedení</t>
  </si>
  <si>
    <t>zvláštní</t>
  </si>
  <si>
    <t>děl. sm.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</si>
  <si>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</si>
  <si>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</si>
  <si>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</si>
  <si>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</si>
  <si>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</si>
  <si>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</si>
  <si>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</si>
  <si>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</si>
  <si>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</si>
  <si>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</si>
  <si>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</si>
  <si>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</si>
  <si>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</si>
  <si>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</si>
  <si>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</si>
  <si>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</si>
  <si>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</si>
  <si>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</si>
  <si>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</si>
  <si>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</si>
  <si>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</si>
  <si>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</si>
  <si>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</si>
  <si>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</si>
  <si>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</si>
  <si>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</si>
  <si>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</si>
  <si>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</si>
  <si>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</si>
  <si>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</si>
  <si>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</si>
  <si>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</si>
  <si>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</si>
  <si>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</si>
  <si>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</si>
  <si>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</si>
  <si>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</si>
  <si>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</si>
  <si>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</si>
  <si>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</si>
  <si>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</si>
  <si>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</si>
  <si>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</si>
  <si>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</si>
  <si>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</si>
  <si>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</si>
  <si>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</si>
  <si>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</si>
  <si>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</si>
  <si>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</si>
  <si>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</si>
  <si>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</si>
  <si>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</si>
  <si>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</si>
  <si>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</si>
  <si>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</si>
  <si>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</si>
  <si>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</si>
  <si>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</si>
  <si>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</si>
  <si>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 xml:space="preserve"> </t>
  </si>
  <si>
    <t>Součet</t>
  </si>
  <si>
    <t>Průměr</t>
  </si>
  <si>
    <t>K3 =</t>
  </si>
  <si>
    <t>Souhrn v celoročních objemech</t>
  </si>
  <si>
    <t>dle kategorií</t>
  </si>
  <si>
    <t xml:space="preserve"> zaměstnanců</t>
  </si>
  <si>
    <t>provoz</t>
  </si>
  <si>
    <t>CELKEM</t>
  </si>
  <si>
    <t>Zpracoval:</t>
  </si>
  <si>
    <t>Telefon:</t>
  </si>
  <si>
    <t>Škola / Školské zař.</t>
  </si>
  <si>
    <t xml:space="preserve">provoz </t>
  </si>
  <si>
    <t>kuchařka</t>
  </si>
  <si>
    <t>vedoucí kuchařka</t>
  </si>
  <si>
    <t>účetní</t>
  </si>
  <si>
    <t>školník</t>
  </si>
  <si>
    <t>uklizečka</t>
  </si>
  <si>
    <t>údržbář</t>
  </si>
  <si>
    <t>kuchyně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</si>
  <si>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</si>
  <si>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</si>
  <si>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</si>
  <si>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</si>
  <si>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</si>
  <si>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</si>
  <si>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</si>
  <si>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</si>
  <si>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</si>
  <si>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</si>
  <si>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základní plat</t>
  </si>
  <si>
    <t xml:space="preserve"> plat celkem měsíční</t>
  </si>
  <si>
    <t>OON</t>
  </si>
  <si>
    <t>MP celkem roční</t>
  </si>
  <si>
    <t>přepočtený úvazek</t>
  </si>
  <si>
    <t>předepsaný</t>
  </si>
  <si>
    <t>skutečný</t>
  </si>
  <si>
    <t>třída</t>
  </si>
  <si>
    <t>stupeň</t>
  </si>
  <si>
    <t>tabulkový</t>
  </si>
  <si>
    <t>děl. směna</t>
  </si>
  <si>
    <t>ostatní</t>
  </si>
  <si>
    <t>plat za práci přesčas</t>
  </si>
  <si>
    <t>základní plat skutečný</t>
  </si>
  <si>
    <t>Plat celkem roční</t>
  </si>
  <si>
    <t>přepočtené úvazky</t>
  </si>
  <si>
    <t>přepočet</t>
  </si>
  <si>
    <t>měsíce platového postupu</t>
  </si>
  <si>
    <t>stravování</t>
  </si>
  <si>
    <t>Celková částka v Kč na platové postupy</t>
  </si>
  <si>
    <t>Pomocná tabulka pro výpočet částky v Kč na platové postupy</t>
  </si>
  <si>
    <t>(slouží jako pomůcka, nikam se nezasílá)</t>
  </si>
  <si>
    <t>počet měsíců</t>
  </si>
  <si>
    <t>částka v Kč za 1 měsíc</t>
  </si>
  <si>
    <t>částka v Kč celkem</t>
  </si>
  <si>
    <t>Celkem</t>
  </si>
  <si>
    <t>skutečný úvazek</t>
  </si>
  <si>
    <t>příplatky §132 ZP přesčas</t>
  </si>
  <si>
    <t>skutečné úvazky</t>
  </si>
  <si>
    <t>vedoucí ŠJ-1.st.ř.</t>
  </si>
  <si>
    <t>zařazení vedoucích zaměstnanců je pouze ilustrativní</t>
  </si>
  <si>
    <t>rozděl. směna</t>
  </si>
  <si>
    <t>Do sloupce částka v Kč je potřeba uvést rozdíl o kolik je tarifní plat ve vyšším platovém stupni vyšší,</t>
  </si>
  <si>
    <t>ekonom</t>
  </si>
  <si>
    <t>nepedagogové</t>
  </si>
  <si>
    <t xml:space="preserve">Zodpovídá: </t>
  </si>
  <si>
    <t>funkce / číslo tabulky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</si>
  <si>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</si>
  <si>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</si>
  <si>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</si>
  <si>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</si>
  <si>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</si>
  <si>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</si>
  <si>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</si>
  <si>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</si>
  <si>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</si>
  <si>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</si>
  <si>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mzdová účetní</t>
  </si>
  <si>
    <t>THP</t>
  </si>
  <si>
    <t>osobní</t>
  </si>
  <si>
    <t>MZDOVÁ ROZVAHA  NA  ROK  2026</t>
  </si>
  <si>
    <t>Do sloupce počet měsíců je potřeba uvést počet měsícu roku 2026, ve kterých bude</t>
  </si>
  <si>
    <t>zaměstnanci náležet vyšší platový stupeň než v lednu 2026.</t>
  </si>
  <si>
    <t>než jaký je uveden pro platový stupeň v lednu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</si>
</sst>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70" formatCode="0.000"/>
  </numFmts>
  <fonts count="11" x14ac:knownFonts="1">
    <font>
      <sz val="10"/>
      <name val="Arial CE"/>
      <charset val="238"/>
    </font>
    <font>
      <b/>
      <u/>
      <sz val="14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12"/>
      <name val="Arial CE"/>
      <family val="2"/>
      <charset val="238"/>
    </font>
    <font>
      <i/>
      <sz val="8"/>
      <name val="Arial CE"/>
      <family val="2"/>
      <charset val="238"/>
    </font>
    <font>
      <sz val="14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1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5" xfId="0" applyNumberFormat="1" applyBorder="1" applyAlignment="1" applyProtection="1">
      <protection locked="0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 applyProtection="1">
      <protection locked="0"/>
    </xf>
    <xf numFmtId="168" fontId="0" fillId="0" borderId="8" xfId="0" applyNumberFormat="1" applyBorder="1" applyAlignment="1" applyProtection="1">
      <protection locked="0"/>
    </xf>
    <xf numFmtId="2" fontId="0" fillId="0" borderId="9" xfId="0" applyNumberFormat="1" applyBorder="1" applyAlignment="1" applyProtection="1">
      <protection locked="0"/>
    </xf>
    <xf numFmtId="1" fontId="0" fillId="0" borderId="10" xfId="0" applyNumberFormat="1" applyBorder="1" applyAlignment="1" applyProtection="1">
      <protection locked="0"/>
    </xf>
    <xf numFmtId="1" fontId="0" fillId="0" borderId="11" xfId="0" applyNumberFormat="1" applyBorder="1" applyAlignment="1" applyProtection="1">
      <protection locked="0"/>
    </xf>
    <xf numFmtId="1" fontId="0" fillId="0" borderId="8" xfId="0" applyNumberFormat="1" applyBorder="1" applyAlignment="1" applyProtection="1">
      <protection locked="0"/>
    </xf>
    <xf numFmtId="1" fontId="0" fillId="0" borderId="12" xfId="0" applyNumberFormat="1" applyBorder="1" applyAlignment="1" applyProtection="1">
      <protection locked="0"/>
    </xf>
    <xf numFmtId="1" fontId="0" fillId="0" borderId="7" xfId="0" applyNumberFormat="1" applyBorder="1" applyAlignment="1" applyProtection="1">
      <protection locked="0"/>
    </xf>
    <xf numFmtId="1" fontId="0" fillId="0" borderId="13" xfId="0" applyNumberFormat="1" applyBorder="1" applyAlignment="1" applyProtection="1">
      <protection locked="0"/>
    </xf>
    <xf numFmtId="1" fontId="0" fillId="0" borderId="14" xfId="0" applyNumberFormat="1" applyBorder="1" applyAlignment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1" fontId="0" fillId="0" borderId="15" xfId="0" applyNumberFormat="1" applyBorder="1" applyAlignment="1" applyProtection="1"/>
    <xf numFmtId="1" fontId="0" fillId="0" borderId="16" xfId="0" applyNumberFormat="1" applyBorder="1" applyAlignment="1" applyProtection="1"/>
    <xf numFmtId="1" fontId="0" fillId="0" borderId="17" xfId="0" applyNumberFormat="1" applyBorder="1" applyAlignment="1" applyProtection="1"/>
    <xf numFmtId="0" fontId="4" fillId="0" borderId="18" xfId="0" applyFont="1" applyBorder="1" applyAlignment="1">
      <alignment horizontal="center" vertical="center" wrapText="1"/>
    </xf>
    <xf numFmtId="1" fontId="0" fillId="0" borderId="2" xfId="0" applyNumberFormat="1" applyBorder="1" applyAlignment="1" applyProtection="1"/>
    <xf numFmtId="1" fontId="0" fillId="0" borderId="1" xfId="0" applyNumberFormat="1" applyBorder="1" applyAlignment="1" applyProtection="1"/>
    <xf numFmtId="2" fontId="0" fillId="0" borderId="18" xfId="0" applyNumberFormat="1" applyBorder="1" applyAlignment="1" applyProtection="1"/>
    <xf numFmtId="0" fontId="0" fillId="0" borderId="0" xfId="0" applyProtection="1"/>
    <xf numFmtId="2" fontId="0" fillId="0" borderId="0" xfId="0" applyNumberFormat="1" applyProtection="1"/>
    <xf numFmtId="170" fontId="2" fillId="0" borderId="0" xfId="0" applyNumberFormat="1" applyFont="1" applyProtection="1"/>
    <xf numFmtId="0" fontId="2" fillId="0" borderId="0" xfId="0" applyFont="1"/>
    <xf numFmtId="1" fontId="2" fillId="0" borderId="0" xfId="0" applyNumberFormat="1" applyFont="1" applyProtection="1"/>
    <xf numFmtId="170" fontId="0" fillId="0" borderId="0" xfId="0" applyNumberFormat="1"/>
    <xf numFmtId="0" fontId="0" fillId="0" borderId="0" xfId="0" applyBorder="1"/>
    <xf numFmtId="0" fontId="6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/>
    <xf numFmtId="2" fontId="0" fillId="0" borderId="0" xfId="0" applyNumberFormat="1" applyBorder="1"/>
    <xf numFmtId="1" fontId="0" fillId="0" borderId="0" xfId="0" applyNumberFormat="1" applyBorder="1" applyAlignment="1" applyProtection="1">
      <protection locked="0"/>
    </xf>
    <xf numFmtId="0" fontId="0" fillId="0" borderId="21" xfId="0" applyBorder="1" applyAlignment="1">
      <alignment horizontal="center" vertical="center" wrapText="1"/>
    </xf>
    <xf numFmtId="1" fontId="5" fillId="0" borderId="8" xfId="0" applyNumberFormat="1" applyFont="1" applyBorder="1" applyAlignment="1" applyProtection="1">
      <protection locked="0"/>
    </xf>
    <xf numFmtId="1" fontId="0" fillId="0" borderId="2" xfId="0" applyNumberFormat="1" applyBorder="1" applyAlignment="1" applyProtection="1">
      <protection locked="0"/>
    </xf>
    <xf numFmtId="1" fontId="0" fillId="0" borderId="22" xfId="0" applyNumberFormat="1" applyBorder="1" applyAlignment="1" applyProtection="1">
      <protection locked="0"/>
    </xf>
    <xf numFmtId="1" fontId="0" fillId="0" borderId="23" xfId="0" applyNumberFormat="1" applyBorder="1" applyAlignment="1" applyProtection="1">
      <protection locked="0"/>
    </xf>
    <xf numFmtId="1" fontId="0" fillId="2" borderId="9" xfId="0" applyNumberFormat="1" applyFill="1" applyBorder="1" applyAlignment="1" applyProtection="1"/>
    <xf numFmtId="1" fontId="0" fillId="2" borderId="4" xfId="0" applyNumberFormat="1" applyFill="1" applyBorder="1" applyAlignment="1" applyProtection="1"/>
    <xf numFmtId="1" fontId="0" fillId="2" borderId="6" xfId="0" applyNumberFormat="1" applyFill="1" applyBorder="1" applyAlignment="1" applyProtection="1"/>
    <xf numFmtId="1" fontId="0" fillId="2" borderId="18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1" fontId="0" fillId="2" borderId="24" xfId="0" applyNumberFormat="1" applyFill="1" applyBorder="1" applyAlignment="1" applyProtection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" fontId="0" fillId="0" borderId="16" xfId="0" applyNumberFormat="1" applyBorder="1" applyAlignment="1" applyProtection="1">
      <protection locked="0"/>
    </xf>
    <xf numFmtId="1" fontId="0" fillId="0" borderId="26" xfId="0" applyNumberFormat="1" applyBorder="1" applyAlignment="1" applyProtection="1">
      <protection locked="0"/>
    </xf>
    <xf numFmtId="1" fontId="0" fillId="2" borderId="27" xfId="0" applyNumberFormat="1" applyFill="1" applyBorder="1" applyAlignment="1" applyProtection="1"/>
    <xf numFmtId="168" fontId="0" fillId="2" borderId="16" xfId="0" applyNumberFormat="1" applyFill="1" applyBorder="1" applyAlignment="1" applyProtection="1"/>
    <xf numFmtId="2" fontId="0" fillId="2" borderId="28" xfId="0" applyNumberFormat="1" applyFill="1" applyBorder="1" applyAlignment="1" applyProtection="1"/>
    <xf numFmtId="2" fontId="0" fillId="2" borderId="3" xfId="0" applyNumberFormat="1" applyFill="1" applyBorder="1" applyAlignment="1" applyProtection="1"/>
    <xf numFmtId="2" fontId="0" fillId="2" borderId="24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1" fontId="0" fillId="2" borderId="28" xfId="0" applyNumberFormat="1" applyFill="1" applyBorder="1" applyAlignment="1" applyProtection="1"/>
    <xf numFmtId="1" fontId="0" fillId="2" borderId="26" xfId="0" applyNumberFormat="1" applyFill="1" applyBorder="1" applyAlignment="1" applyProtection="1"/>
    <xf numFmtId="1" fontId="0" fillId="2" borderId="3" xfId="0" applyNumberFormat="1" applyFill="1" applyBorder="1" applyAlignment="1" applyProtection="1"/>
    <xf numFmtId="1" fontId="0" fillId="2" borderId="29" xfId="0" applyNumberFormat="1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22" xfId="0" applyNumberFormat="1" applyFill="1" applyBorder="1" applyAlignment="1" applyProtection="1"/>
    <xf numFmtId="1" fontId="0" fillId="2" borderId="23" xfId="0" applyNumberFormat="1" applyFill="1" applyBorder="1" applyAlignment="1" applyProtection="1"/>
    <xf numFmtId="1" fontId="0" fillId="2" borderId="30" xfId="0" applyNumberFormat="1" applyFill="1" applyBorder="1" applyAlignment="1" applyProtection="1"/>
    <xf numFmtId="2" fontId="0" fillId="2" borderId="4" xfId="0" applyNumberFormat="1" applyFill="1" applyBorder="1" applyAlignment="1" applyProtection="1"/>
    <xf numFmtId="1" fontId="0" fillId="2" borderId="31" xfId="0" applyNumberFormat="1" applyFill="1" applyBorder="1" applyAlignment="1" applyProtection="1"/>
    <xf numFmtId="1" fontId="0" fillId="2" borderId="32" xfId="0" applyNumberFormat="1" applyFill="1" applyBorder="1" applyAlignment="1" applyProtection="1"/>
    <xf numFmtId="1" fontId="0" fillId="2" borderId="33" xfId="0" applyNumberFormat="1" applyFill="1" applyBorder="1" applyAlignment="1" applyProtection="1"/>
    <xf numFmtId="1" fontId="0" fillId="0" borderId="34" xfId="0" applyNumberFormat="1" applyBorder="1" applyAlignment="1" applyProtection="1">
      <protection locked="0"/>
    </xf>
    <xf numFmtId="1" fontId="0" fillId="0" borderId="35" xfId="0" applyNumberFormat="1" applyBorder="1" applyAlignment="1" applyProtection="1">
      <protection locked="0"/>
    </xf>
    <xf numFmtId="1" fontId="0" fillId="0" borderId="4" xfId="0" applyNumberFormat="1" applyBorder="1" applyAlignment="1" applyProtection="1">
      <protection locked="0"/>
    </xf>
    <xf numFmtId="1" fontId="0" fillId="0" borderId="6" xfId="0" applyNumberFormat="1" applyBorder="1" applyAlignment="1" applyProtection="1">
      <protection locked="0"/>
    </xf>
    <xf numFmtId="1" fontId="0" fillId="2" borderId="36" xfId="0" applyNumberFormat="1" applyFill="1" applyBorder="1" applyAlignment="1" applyProtection="1"/>
    <xf numFmtId="2" fontId="0" fillId="2" borderId="32" xfId="0" applyNumberFormat="1" applyFill="1" applyBorder="1" applyAlignment="1" applyProtection="1"/>
    <xf numFmtId="168" fontId="0" fillId="2" borderId="1" xfId="0" applyNumberFormat="1" applyFill="1" applyBorder="1" applyAlignment="1" applyProtection="1"/>
    <xf numFmtId="2" fontId="0" fillId="2" borderId="2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37" xfId="0" applyNumberFormat="1" applyFill="1" applyBorder="1" applyAlignment="1" applyProtection="1"/>
    <xf numFmtId="1" fontId="0" fillId="2" borderId="38" xfId="0" applyNumberFormat="1" applyFill="1" applyBorder="1" applyAlignment="1" applyProtection="1"/>
    <xf numFmtId="1" fontId="0" fillId="2" borderId="39" xfId="0" applyNumberFormat="1" applyFill="1" applyBorder="1" applyAlignment="1" applyProtection="1"/>
    <xf numFmtId="1" fontId="0" fillId="0" borderId="33" xfId="0" applyNumberFormat="1" applyBorder="1" applyAlignment="1" applyProtection="1">
      <protection locked="0"/>
    </xf>
    <xf numFmtId="1" fontId="0" fillId="0" borderId="15" xfId="0" applyNumberFormat="1" applyBorder="1" applyAlignment="1" applyProtection="1">
      <protection locked="0"/>
    </xf>
    <xf numFmtId="1" fontId="0" fillId="2" borderId="40" xfId="0" applyNumberFormat="1" applyFill="1" applyBorder="1" applyAlignment="1" applyProtection="1"/>
    <xf numFmtId="1" fontId="0" fillId="2" borderId="34" xfId="0" applyNumberFormat="1" applyFill="1" applyBorder="1" applyAlignment="1" applyProtection="1"/>
    <xf numFmtId="0" fontId="0" fillId="2" borderId="6" xfId="0" applyFill="1" applyBorder="1" applyProtection="1"/>
    <xf numFmtId="0" fontId="0" fillId="2" borderId="18" xfId="0" applyFill="1" applyBorder="1" applyProtection="1"/>
    <xf numFmtId="1" fontId="0" fillId="2" borderId="6" xfId="0" applyNumberFormat="1" applyFill="1" applyBorder="1" applyProtection="1"/>
    <xf numFmtId="2" fontId="0" fillId="2" borderId="6" xfId="0" applyNumberFormat="1" applyFill="1" applyBorder="1" applyProtection="1"/>
    <xf numFmtId="1" fontId="0" fillId="2" borderId="18" xfId="0" applyNumberFormat="1" applyFill="1" applyBorder="1" applyProtection="1"/>
    <xf numFmtId="2" fontId="0" fillId="2" borderId="18" xfId="0" applyNumberFormat="1" applyFill="1" applyBorder="1" applyProtection="1"/>
    <xf numFmtId="0" fontId="0" fillId="2" borderId="41" xfId="0" applyFill="1" applyBorder="1" applyProtection="1"/>
    <xf numFmtId="0" fontId="0" fillId="2" borderId="24" xfId="0" applyFill="1" applyBorder="1" applyProtection="1"/>
    <xf numFmtId="0" fontId="3" fillId="0" borderId="0" xfId="0" applyFont="1" applyBorder="1" applyProtection="1"/>
    <xf numFmtId="0" fontId="3" fillId="0" borderId="34" xfId="0" applyFont="1" applyBorder="1" applyAlignment="1">
      <alignment horizontal="center" vertical="center" wrapText="1"/>
    </xf>
    <xf numFmtId="2" fontId="0" fillId="2" borderId="5" xfId="0" applyNumberFormat="1" applyFill="1" applyBorder="1" applyAlignment="1" applyProtection="1"/>
    <xf numFmtId="2" fontId="0" fillId="2" borderId="17" xfId="0" applyNumberFormat="1" applyFill="1" applyBorder="1" applyAlignment="1" applyProtection="1"/>
    <xf numFmtId="2" fontId="0" fillId="0" borderId="24" xfId="0" applyNumberFormat="1" applyBorder="1" applyAlignment="1" applyProtection="1"/>
    <xf numFmtId="0" fontId="0" fillId="0" borderId="18" xfId="0" applyBorder="1"/>
    <xf numFmtId="2" fontId="0" fillId="2" borderId="23" xfId="0" applyNumberFormat="1" applyFill="1" applyBorder="1" applyAlignment="1" applyProtection="1"/>
    <xf numFmtId="2" fontId="3" fillId="0" borderId="29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5" fillId="2" borderId="27" xfId="0" applyNumberFormat="1" applyFont="1" applyFill="1" applyBorder="1" applyAlignment="1" applyProtection="1"/>
    <xf numFmtId="2" fontId="0" fillId="2" borderId="7" xfId="0" applyNumberFormat="1" applyFill="1" applyBorder="1" applyAlignment="1" applyProtection="1"/>
    <xf numFmtId="2" fontId="0" fillId="2" borderId="16" xfId="0" applyNumberFormat="1" applyFill="1" applyBorder="1" applyAlignment="1" applyProtection="1"/>
    <xf numFmtId="1" fontId="0" fillId="0" borderId="4" xfId="0" applyNumberFormat="1" applyFill="1" applyBorder="1" applyAlignment="1" applyProtection="1"/>
    <xf numFmtId="1" fontId="0" fillId="0" borderId="18" xfId="0" applyNumberFormat="1" applyFill="1" applyBorder="1" applyAlignment="1" applyProtection="1"/>
    <xf numFmtId="2" fontId="0" fillId="2" borderId="4" xfId="0" applyNumberFormat="1" applyFill="1" applyBorder="1"/>
    <xf numFmtId="2" fontId="0" fillId="2" borderId="6" xfId="0" applyNumberFormat="1" applyFill="1" applyBorder="1"/>
    <xf numFmtId="168" fontId="0" fillId="2" borderId="4" xfId="0" applyNumberFormat="1" applyFill="1" applyBorder="1" applyAlignment="1" applyProtection="1"/>
    <xf numFmtId="168" fontId="0" fillId="2" borderId="18" xfId="0" applyNumberFormat="1" applyFill="1" applyBorder="1" applyAlignment="1" applyProtection="1"/>
    <xf numFmtId="2" fontId="0" fillId="2" borderId="18" xfId="0" applyNumberFormat="1" applyFill="1" applyBorder="1" applyAlignment="1" applyProtection="1"/>
    <xf numFmtId="1" fontId="0" fillId="0" borderId="16" xfId="0" applyNumberFormat="1" applyFill="1" applyBorder="1" applyAlignment="1" applyProtection="1"/>
    <xf numFmtId="1" fontId="0" fillId="0" borderId="24" xfId="0" applyNumberFormat="1" applyFill="1" applyBorder="1" applyAlignment="1" applyProtection="1"/>
    <xf numFmtId="2" fontId="0" fillId="0" borderId="42" xfId="0" applyNumberFormat="1" applyBorder="1" applyAlignment="1" applyProtection="1">
      <protection locked="0"/>
    </xf>
    <xf numFmtId="168" fontId="0" fillId="0" borderId="13" xfId="0" applyNumberFormat="1" applyBorder="1" applyAlignment="1" applyProtection="1">
      <protection locked="0"/>
    </xf>
    <xf numFmtId="2" fontId="0" fillId="0" borderId="25" xfId="0" applyNumberFormat="1" applyBorder="1" applyAlignment="1" applyProtection="1">
      <protection locked="0"/>
    </xf>
    <xf numFmtId="1" fontId="0" fillId="0" borderId="43" xfId="0" applyNumberFormat="1" applyBorder="1" applyAlignment="1" applyProtection="1">
      <protection locked="0"/>
    </xf>
    <xf numFmtId="1" fontId="0" fillId="0" borderId="44" xfId="0" applyNumberFormat="1" applyBorder="1" applyAlignment="1" applyProtection="1">
      <protection locked="0"/>
    </xf>
    <xf numFmtId="1" fontId="0" fillId="0" borderId="42" xfId="0" applyNumberFormat="1" applyBorder="1" applyAlignment="1" applyProtection="1">
      <protection locked="0"/>
    </xf>
    <xf numFmtId="2" fontId="0" fillId="2" borderId="27" xfId="0" applyNumberFormat="1" applyFill="1" applyBorder="1"/>
    <xf numFmtId="0" fontId="3" fillId="0" borderId="0" xfId="0" applyFont="1" applyFill="1" applyBorder="1" applyProtection="1"/>
    <xf numFmtId="0" fontId="0" fillId="0" borderId="0" xfId="0" applyFill="1"/>
    <xf numFmtId="1" fontId="0" fillId="0" borderId="30" xfId="0" applyNumberFormat="1" applyBorder="1" applyAlignment="1" applyProtection="1">
      <protection locked="0"/>
    </xf>
    <xf numFmtId="1" fontId="0" fillId="0" borderId="9" xfId="0" applyNumberFormat="1" applyBorder="1" applyAlignment="1" applyProtection="1">
      <protection locked="0"/>
    </xf>
    <xf numFmtId="1" fontId="0" fillId="0" borderId="28" xfId="0" applyNumberFormat="1" applyBorder="1" applyAlignment="1" applyProtection="1">
      <protection locked="0"/>
    </xf>
    <xf numFmtId="1" fontId="0" fillId="0" borderId="26" xfId="0" applyNumberFormat="1" applyBorder="1" applyAlignment="1" applyProtection="1"/>
    <xf numFmtId="2" fontId="0" fillId="2" borderId="22" xfId="0" applyNumberFormat="1" applyFill="1" applyBorder="1" applyAlignment="1" applyProtection="1"/>
    <xf numFmtId="1" fontId="0" fillId="0" borderId="30" xfId="0" applyNumberFormat="1" applyBorder="1" applyAlignment="1" applyProtection="1"/>
    <xf numFmtId="1" fontId="0" fillId="2" borderId="35" xfId="0" applyNumberFormat="1" applyFill="1" applyBorder="1" applyAlignment="1" applyProtection="1"/>
    <xf numFmtId="1" fontId="0" fillId="0" borderId="1" xfId="0" applyNumberFormat="1" applyFill="1" applyBorder="1" applyAlignment="1" applyProtection="1"/>
    <xf numFmtId="1" fontId="0" fillId="2" borderId="2" xfId="0" applyNumberFormat="1" applyFill="1" applyBorder="1" applyAlignment="1" applyProtection="1"/>
    <xf numFmtId="2" fontId="3" fillId="0" borderId="3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2" fontId="0" fillId="2" borderId="33" xfId="0" applyNumberFormat="1" applyFill="1" applyBorder="1" applyAlignment="1" applyProtection="1"/>
    <xf numFmtId="2" fontId="0" fillId="0" borderId="45" xfId="0" applyNumberFormat="1" applyBorder="1" applyAlignment="1">
      <alignment wrapText="1"/>
    </xf>
    <xf numFmtId="2" fontId="0" fillId="0" borderId="46" xfId="0" applyNumberFormat="1" applyBorder="1" applyAlignment="1">
      <alignment wrapText="1"/>
    </xf>
    <xf numFmtId="2" fontId="0" fillId="0" borderId="47" xfId="0" applyNumberFormat="1" applyBorder="1" applyAlignment="1">
      <alignment wrapText="1"/>
    </xf>
    <xf numFmtId="0" fontId="0" fillId="0" borderId="36" xfId="0" applyBorder="1"/>
    <xf numFmtId="0" fontId="0" fillId="0" borderId="48" xfId="0" applyBorder="1"/>
    <xf numFmtId="0" fontId="0" fillId="3" borderId="31" xfId="0" applyFill="1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22" xfId="0" applyBorder="1"/>
    <xf numFmtId="0" fontId="0" fillId="3" borderId="3" xfId="0" applyFill="1" applyBorder="1"/>
    <xf numFmtId="0" fontId="3" fillId="0" borderId="0" xfId="0" applyFont="1"/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5" fillId="0" borderId="0" xfId="0" applyFont="1"/>
    <xf numFmtId="2" fontId="5" fillId="0" borderId="0" xfId="0" applyNumberFormat="1" applyFont="1"/>
    <xf numFmtId="0" fontId="5" fillId="0" borderId="4" xfId="0" applyFont="1" applyBorder="1" applyAlignment="1">
      <alignment horizontal="center" vertical="center" wrapText="1"/>
    </xf>
    <xf numFmtId="1" fontId="5" fillId="0" borderId="16" xfId="0" applyNumberFormat="1" applyFont="1" applyBorder="1" applyAlignment="1" applyProtection="1">
      <protection locked="0"/>
    </xf>
    <xf numFmtId="1" fontId="5" fillId="0" borderId="26" xfId="0" applyNumberFormat="1" applyFont="1" applyBorder="1" applyAlignment="1" applyProtection="1">
      <protection locked="0"/>
    </xf>
    <xf numFmtId="1" fontId="5" fillId="2" borderId="6" xfId="0" applyNumberFormat="1" applyFont="1" applyFill="1" applyBorder="1" applyAlignment="1" applyProtection="1"/>
    <xf numFmtId="1" fontId="5" fillId="0" borderId="5" xfId="0" applyNumberFormat="1" applyFont="1" applyBorder="1" applyAlignment="1" applyProtection="1">
      <protection locked="0"/>
    </xf>
    <xf numFmtId="1" fontId="5" fillId="0" borderId="4" xfId="0" applyNumberFormat="1" applyFont="1" applyBorder="1" applyAlignment="1" applyProtection="1">
      <protection locked="0"/>
    </xf>
    <xf numFmtId="2" fontId="5" fillId="2" borderId="5" xfId="0" applyNumberFormat="1" applyFont="1" applyFill="1" applyBorder="1" applyAlignment="1" applyProtection="1"/>
    <xf numFmtId="2" fontId="5" fillId="2" borderId="27" xfId="0" applyNumberFormat="1" applyFont="1" applyFill="1" applyBorder="1"/>
    <xf numFmtId="0" fontId="5" fillId="0" borderId="6" xfId="0" applyFont="1" applyBorder="1" applyAlignment="1">
      <alignment horizontal="center" vertical="center" wrapText="1"/>
    </xf>
    <xf numFmtId="2" fontId="5" fillId="0" borderId="7" xfId="0" applyNumberFormat="1" applyFont="1" applyBorder="1" applyAlignment="1" applyProtection="1">
      <protection locked="0"/>
    </xf>
    <xf numFmtId="1" fontId="5" fillId="0" borderId="12" xfId="0" applyNumberFormat="1" applyFont="1" applyBorder="1" applyAlignment="1" applyProtection="1">
      <protection locked="0"/>
    </xf>
    <xf numFmtId="1" fontId="5" fillId="0" borderId="7" xfId="0" applyNumberFormat="1" applyFont="1" applyBorder="1" applyAlignment="1" applyProtection="1">
      <protection locked="0"/>
    </xf>
    <xf numFmtId="1" fontId="5" fillId="0" borderId="6" xfId="0" applyNumberFormat="1" applyFont="1" applyBorder="1" applyAlignment="1" applyProtection="1">
      <protection locked="0"/>
    </xf>
    <xf numFmtId="168" fontId="5" fillId="0" borderId="8" xfId="0" applyNumberFormat="1" applyFont="1" applyBorder="1" applyAlignment="1" applyProtection="1">
      <protection locked="0"/>
    </xf>
    <xf numFmtId="2" fontId="5" fillId="0" borderId="9" xfId="0" applyNumberFormat="1" applyFont="1" applyBorder="1" applyAlignment="1" applyProtection="1">
      <protection locked="0"/>
    </xf>
    <xf numFmtId="1" fontId="5" fillId="0" borderId="1" xfId="0" applyNumberFormat="1" applyFont="1" applyBorder="1" applyAlignment="1" applyProtection="1">
      <protection locked="0"/>
    </xf>
    <xf numFmtId="1" fontId="5" fillId="0" borderId="13" xfId="0" applyNumberFormat="1" applyFont="1" applyBorder="1" applyAlignment="1" applyProtection="1">
      <protection locked="0"/>
    </xf>
    <xf numFmtId="1" fontId="5" fillId="0" borderId="14" xfId="0" applyNumberFormat="1" applyFont="1" applyBorder="1" applyAlignment="1" applyProtection="1">
      <protection locked="0"/>
    </xf>
    <xf numFmtId="1" fontId="5" fillId="2" borderId="18" xfId="0" applyNumberFormat="1" applyFont="1" applyFill="1" applyBorder="1" applyAlignment="1" applyProtection="1"/>
    <xf numFmtId="1" fontId="5" fillId="0" borderId="18" xfId="0" applyNumberFormat="1" applyFont="1" applyBorder="1" applyAlignment="1" applyProtection="1">
      <protection locked="0"/>
    </xf>
    <xf numFmtId="168" fontId="5" fillId="2" borderId="16" xfId="0" applyNumberFormat="1" applyFont="1" applyFill="1" applyBorder="1" applyAlignment="1" applyProtection="1"/>
    <xf numFmtId="2" fontId="5" fillId="2" borderId="28" xfId="0" applyNumberFormat="1" applyFont="1" applyFill="1" applyBorder="1" applyAlignment="1" applyProtection="1"/>
    <xf numFmtId="1" fontId="5" fillId="0" borderId="26" xfId="0" applyNumberFormat="1" applyFont="1" applyBorder="1" applyAlignment="1" applyProtection="1"/>
    <xf numFmtId="1" fontId="5" fillId="2" borderId="16" xfId="0" applyNumberFormat="1" applyFont="1" applyFill="1" applyBorder="1" applyAlignment="1" applyProtection="1"/>
    <xf numFmtId="1" fontId="5" fillId="2" borderId="28" xfId="0" applyNumberFormat="1" applyFont="1" applyFill="1" applyBorder="1" applyAlignment="1" applyProtection="1"/>
    <xf numFmtId="1" fontId="5" fillId="2" borderId="26" xfId="0" applyNumberFormat="1" applyFont="1" applyFill="1" applyBorder="1" applyAlignment="1" applyProtection="1"/>
    <xf numFmtId="1" fontId="5" fillId="0" borderId="4" xfId="0" applyNumberFormat="1" applyFont="1" applyFill="1" applyBorder="1" applyAlignment="1" applyProtection="1"/>
    <xf numFmtId="2" fontId="5" fillId="2" borderId="17" xfId="0" applyNumberFormat="1" applyFont="1" applyFill="1" applyBorder="1" applyAlignment="1" applyProtection="1"/>
    <xf numFmtId="2" fontId="5" fillId="2" borderId="4" xfId="0" applyNumberFormat="1" applyFont="1" applyFill="1" applyBorder="1" applyAlignment="1" applyProtection="1"/>
    <xf numFmtId="168" fontId="5" fillId="2" borderId="24" xfId="0" applyNumberFormat="1" applyFont="1" applyFill="1" applyBorder="1" applyAlignment="1" applyProtection="1"/>
    <xf numFmtId="2" fontId="5" fillId="2" borderId="3" xfId="0" applyNumberFormat="1" applyFont="1" applyFill="1" applyBorder="1" applyAlignment="1" applyProtection="1"/>
    <xf numFmtId="2" fontId="5" fillId="2" borderId="24" xfId="0" applyNumberFormat="1" applyFont="1" applyFill="1" applyBorder="1" applyAlignment="1" applyProtection="1"/>
    <xf numFmtId="2" fontId="5" fillId="2" borderId="22" xfId="0" applyNumberFormat="1" applyFont="1" applyFill="1" applyBorder="1" applyAlignment="1" applyProtection="1"/>
    <xf numFmtId="1" fontId="5" fillId="2" borderId="3" xfId="0" applyNumberFormat="1" applyFont="1" applyFill="1" applyBorder="1" applyAlignment="1" applyProtection="1"/>
    <xf numFmtId="1" fontId="5" fillId="2" borderId="29" xfId="0" applyNumberFormat="1" applyFont="1" applyFill="1" applyBorder="1" applyAlignment="1" applyProtection="1"/>
    <xf numFmtId="1" fontId="5" fillId="2" borderId="1" xfId="0" applyNumberFormat="1" applyFont="1" applyFill="1" applyBorder="1" applyAlignment="1" applyProtection="1"/>
    <xf numFmtId="1" fontId="5" fillId="2" borderId="22" xfId="0" applyNumberFormat="1" applyFont="1" applyFill="1" applyBorder="1" applyAlignment="1" applyProtection="1"/>
    <xf numFmtId="1" fontId="5" fillId="0" borderId="18" xfId="0" applyNumberFormat="1" applyFont="1" applyFill="1" applyBorder="1" applyAlignment="1" applyProtection="1"/>
    <xf numFmtId="1" fontId="5" fillId="0" borderId="2" xfId="0" applyNumberFormat="1" applyFont="1" applyBorder="1" applyAlignment="1" applyProtection="1"/>
    <xf numFmtId="1" fontId="5" fillId="0" borderId="1" xfId="0" applyNumberFormat="1" applyFont="1" applyBorder="1" applyAlignment="1" applyProtection="1"/>
    <xf numFmtId="2" fontId="5" fillId="0" borderId="24" xfId="0" applyNumberFormat="1" applyFont="1" applyBorder="1" applyAlignment="1" applyProtection="1"/>
    <xf numFmtId="0" fontId="5" fillId="0" borderId="18" xfId="0" applyFont="1" applyBorder="1"/>
    <xf numFmtId="1" fontId="5" fillId="2" borderId="31" xfId="0" applyNumberFormat="1" applyFont="1" applyFill="1" applyBorder="1" applyAlignment="1" applyProtection="1"/>
    <xf numFmtId="1" fontId="5" fillId="2" borderId="9" xfId="0" applyNumberFormat="1" applyFont="1" applyFill="1" applyBorder="1" applyAlignment="1" applyProtection="1"/>
    <xf numFmtId="2" fontId="5" fillId="2" borderId="7" xfId="0" applyNumberFormat="1" applyFont="1" applyFill="1" applyBorder="1" applyAlignment="1" applyProtection="1"/>
    <xf numFmtId="168" fontId="5" fillId="0" borderId="1" xfId="0" applyNumberFormat="1" applyFont="1" applyBorder="1" applyAlignment="1" applyProtection="1">
      <protection locked="0"/>
    </xf>
    <xf numFmtId="2" fontId="5" fillId="0" borderId="3" xfId="0" applyNumberFormat="1" applyFont="1" applyBorder="1" applyAlignment="1" applyProtection="1">
      <protection locked="0"/>
    </xf>
    <xf numFmtId="1" fontId="5" fillId="0" borderId="16" xfId="0" applyNumberFormat="1" applyFont="1" applyBorder="1" applyAlignment="1" applyProtection="1"/>
    <xf numFmtId="1" fontId="5" fillId="2" borderId="23" xfId="0" applyNumberFormat="1" applyFont="1" applyFill="1" applyBorder="1" applyAlignment="1" applyProtection="1"/>
    <xf numFmtId="1" fontId="5" fillId="0" borderId="34" xfId="0" applyNumberFormat="1" applyFont="1" applyBorder="1" applyAlignment="1" applyProtection="1">
      <protection locked="0"/>
    </xf>
    <xf numFmtId="1" fontId="5" fillId="0" borderId="35" xfId="0" applyNumberFormat="1" applyFont="1" applyBorder="1" applyAlignment="1" applyProtection="1">
      <protection locked="0"/>
    </xf>
    <xf numFmtId="168" fontId="5" fillId="2" borderId="4" xfId="0" applyNumberFormat="1" applyFont="1" applyFill="1" applyBorder="1" applyAlignment="1" applyProtection="1"/>
    <xf numFmtId="1" fontId="5" fillId="0" borderId="48" xfId="0" applyNumberFormat="1" applyFont="1" applyBorder="1" applyAlignment="1" applyProtection="1"/>
    <xf numFmtId="2" fontId="5" fillId="2" borderId="16" xfId="0" applyNumberFormat="1" applyFont="1" applyFill="1" applyBorder="1" applyAlignment="1" applyProtection="1"/>
    <xf numFmtId="168" fontId="5" fillId="2" borderId="18" xfId="0" applyNumberFormat="1" applyFont="1" applyFill="1" applyBorder="1" applyAlignment="1" applyProtection="1"/>
    <xf numFmtId="2" fontId="5" fillId="2" borderId="18" xfId="0" applyNumberFormat="1" applyFont="1" applyFill="1" applyBorder="1" applyAlignment="1" applyProtection="1"/>
    <xf numFmtId="2" fontId="5" fillId="2" borderId="1" xfId="0" applyNumberFormat="1" applyFont="1" applyFill="1" applyBorder="1" applyAlignment="1" applyProtection="1"/>
    <xf numFmtId="170" fontId="5" fillId="0" borderId="0" xfId="0" applyNumberFormat="1" applyFont="1"/>
    <xf numFmtId="1" fontId="5" fillId="2" borderId="32" xfId="0" applyNumberFormat="1" applyFont="1" applyFill="1" applyBorder="1" applyAlignment="1" applyProtection="1"/>
    <xf numFmtId="1" fontId="5" fillId="0" borderId="16" xfId="0" applyNumberFormat="1" applyFont="1" applyFill="1" applyBorder="1" applyAlignment="1" applyProtection="1"/>
    <xf numFmtId="1" fontId="5" fillId="0" borderId="24" xfId="0" applyNumberFormat="1" applyFont="1" applyFill="1" applyBorder="1" applyAlignment="1" applyProtection="1"/>
    <xf numFmtId="0" fontId="5" fillId="2" borderId="6" xfId="0" applyFont="1" applyFill="1" applyBorder="1" applyProtection="1"/>
    <xf numFmtId="1" fontId="5" fillId="2" borderId="6" xfId="0" applyNumberFormat="1" applyFont="1" applyFill="1" applyBorder="1" applyProtection="1"/>
    <xf numFmtId="1" fontId="5" fillId="2" borderId="7" xfId="0" applyNumberFormat="1" applyFont="1" applyFill="1" applyBorder="1" applyProtection="1"/>
    <xf numFmtId="2" fontId="5" fillId="2" borderId="6" xfId="0" applyNumberFormat="1" applyFont="1" applyFill="1" applyBorder="1" applyProtection="1"/>
    <xf numFmtId="0" fontId="5" fillId="0" borderId="6" xfId="0" applyFont="1" applyBorder="1" applyAlignment="1">
      <alignment horizontal="left"/>
    </xf>
    <xf numFmtId="0" fontId="5" fillId="2" borderId="7" xfId="0" applyFont="1" applyFill="1" applyBorder="1" applyProtection="1"/>
    <xf numFmtId="0" fontId="5" fillId="0" borderId="18" xfId="0" applyFont="1" applyBorder="1" applyAlignment="1">
      <alignment horizontal="left"/>
    </xf>
    <xf numFmtId="0" fontId="5" fillId="2" borderId="18" xfId="0" applyFont="1" applyFill="1" applyBorder="1" applyProtection="1"/>
    <xf numFmtId="0" fontId="5" fillId="2" borderId="23" xfId="0" applyFont="1" applyFill="1" applyBorder="1" applyProtection="1"/>
    <xf numFmtId="1" fontId="5" fillId="2" borderId="18" xfId="0" applyNumberFormat="1" applyFont="1" applyFill="1" applyBorder="1" applyProtection="1"/>
    <xf numFmtId="1" fontId="5" fillId="2" borderId="23" xfId="0" applyNumberFormat="1" applyFont="1" applyFill="1" applyBorder="1" applyProtection="1"/>
    <xf numFmtId="2" fontId="5" fillId="2" borderId="18" xfId="0" applyNumberFormat="1" applyFont="1" applyFill="1" applyBorder="1" applyProtection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" fontId="5" fillId="0" borderId="0" xfId="0" applyNumberFormat="1" applyFont="1" applyBorder="1"/>
    <xf numFmtId="2" fontId="5" fillId="0" borderId="0" xfId="0" applyNumberFormat="1" applyFont="1" applyBorder="1"/>
    <xf numFmtId="0" fontId="7" fillId="0" borderId="0" xfId="0" applyFont="1" applyProtection="1">
      <protection locked="0"/>
    </xf>
    <xf numFmtId="2" fontId="7" fillId="0" borderId="0" xfId="0" applyNumberFormat="1" applyFont="1" applyProtection="1">
      <protection locked="0"/>
    </xf>
    <xf numFmtId="0" fontId="7" fillId="0" borderId="0" xfId="0" applyFont="1"/>
    <xf numFmtId="2" fontId="7" fillId="0" borderId="0" xfId="0" applyNumberFormat="1" applyFont="1"/>
    <xf numFmtId="1" fontId="0" fillId="0" borderId="15" xfId="0" applyNumberFormat="1" applyFill="1" applyBorder="1" applyAlignment="1" applyProtection="1">
      <protection locked="0"/>
    </xf>
    <xf numFmtId="1" fontId="0" fillId="0" borderId="11" xfId="0" applyNumberFormat="1" applyFill="1" applyBorder="1" applyAlignment="1" applyProtection="1">
      <protection locked="0"/>
    </xf>
    <xf numFmtId="1" fontId="0" fillId="0" borderId="29" xfId="0" applyNumberFormat="1" applyFill="1" applyBorder="1" applyAlignment="1" applyProtection="1">
      <protection locked="0"/>
    </xf>
    <xf numFmtId="1" fontId="5" fillId="0" borderId="11" xfId="0" applyNumberFormat="1" applyFont="1" applyBorder="1" applyAlignment="1" applyProtection="1">
      <protection locked="0"/>
    </xf>
    <xf numFmtId="1" fontId="5" fillId="0" borderId="44" xfId="0" applyNumberFormat="1" applyFont="1" applyBorder="1" applyAlignment="1" applyProtection="1">
      <protection locked="0"/>
    </xf>
    <xf numFmtId="1" fontId="5" fillId="0" borderId="28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locked="0"/>
    </xf>
    <xf numFmtId="1" fontId="5" fillId="0" borderId="25" xfId="0" applyNumberFormat="1" applyFont="1" applyBorder="1" applyAlignment="1" applyProtection="1">
      <protection locked="0"/>
    </xf>
    <xf numFmtId="2" fontId="0" fillId="2" borderId="40" xfId="0" applyNumberFormat="1" applyFill="1" applyBorder="1" applyAlignment="1" applyProtection="1"/>
    <xf numFmtId="2" fontId="0" fillId="2" borderId="9" xfId="0" applyNumberFormat="1" applyFill="1" applyBorder="1" applyAlignment="1" applyProtection="1"/>
    <xf numFmtId="2" fontId="5" fillId="2" borderId="40" xfId="0" applyNumberFormat="1" applyFont="1" applyFill="1" applyBorder="1" applyAlignment="1" applyProtection="1"/>
    <xf numFmtId="0" fontId="0" fillId="0" borderId="0" xfId="0" applyFill="1" applyProtection="1">
      <protection locked="0"/>
    </xf>
    <xf numFmtId="2" fontId="0" fillId="0" borderId="0" xfId="0" applyNumberFormat="1" applyFill="1" applyProtection="1">
      <protection locked="0"/>
    </xf>
    <xf numFmtId="2" fontId="0" fillId="0" borderId="0" xfId="0" applyNumberFormat="1" applyFill="1"/>
    <xf numFmtId="0" fontId="0" fillId="0" borderId="0" xfId="0" applyFill="1" applyAlignment="1" applyProtection="1">
      <alignment horizontal="center"/>
      <protection locked="0"/>
    </xf>
    <xf numFmtId="0" fontId="3" fillId="0" borderId="3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2" fontId="0" fillId="0" borderId="5" xfId="0" applyNumberFormat="1" applyFill="1" applyBorder="1" applyAlignment="1" applyProtection="1">
      <protection locked="0"/>
    </xf>
    <xf numFmtId="168" fontId="0" fillId="0" borderId="36" xfId="0" applyNumberFormat="1" applyFill="1" applyBorder="1" applyAlignment="1" applyProtection="1">
      <protection locked="0"/>
    </xf>
    <xf numFmtId="2" fontId="0" fillId="0" borderId="31" xfId="0" applyNumberFormat="1" applyFill="1" applyBorder="1" applyAlignment="1" applyProtection="1">
      <protection locked="0"/>
    </xf>
    <xf numFmtId="1" fontId="0" fillId="0" borderId="16" xfId="0" applyNumberFormat="1" applyFill="1" applyBorder="1" applyAlignment="1" applyProtection="1">
      <protection locked="0"/>
    </xf>
    <xf numFmtId="1" fontId="0" fillId="0" borderId="34" xfId="0" applyNumberFormat="1" applyFill="1" applyBorder="1" applyAlignment="1" applyProtection="1">
      <protection locked="0"/>
    </xf>
    <xf numFmtId="1" fontId="0" fillId="0" borderId="36" xfId="0" applyNumberFormat="1" applyFill="1" applyBorder="1" applyAlignment="1" applyProtection="1">
      <protection locked="0"/>
    </xf>
    <xf numFmtId="1" fontId="0" fillId="0" borderId="26" xfId="0" applyNumberFormat="1" applyFill="1" applyBorder="1" applyAlignment="1" applyProtection="1">
      <protection locked="0"/>
    </xf>
    <xf numFmtId="1" fontId="0" fillId="0" borderId="5" xfId="0" applyNumberFormat="1" applyFill="1" applyBorder="1" applyAlignment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0" fontId="0" fillId="0" borderId="6" xfId="0" applyFill="1" applyBorder="1" applyAlignment="1">
      <alignment horizontal="center" vertical="center" wrapText="1"/>
    </xf>
    <xf numFmtId="2" fontId="0" fillId="0" borderId="7" xfId="0" applyNumberFormat="1" applyFill="1" applyBorder="1" applyAlignment="1" applyProtection="1">
      <protection locked="0"/>
    </xf>
    <xf numFmtId="1" fontId="0" fillId="0" borderId="40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12" xfId="0" applyNumberFormat="1" applyFill="1" applyBorder="1" applyAlignment="1" applyProtection="1">
      <protection locked="0"/>
    </xf>
    <xf numFmtId="1" fontId="0" fillId="0" borderId="7" xfId="0" applyNumberFormat="1" applyFill="1" applyBorder="1" applyAlignment="1" applyProtection="1">
      <protection locked="0"/>
    </xf>
    <xf numFmtId="1" fontId="0" fillId="0" borderId="6" xfId="0" applyNumberFormat="1" applyFill="1" applyBorder="1" applyAlignment="1" applyProtection="1">
      <protection locked="0"/>
    </xf>
    <xf numFmtId="168" fontId="0" fillId="0" borderId="8" xfId="0" applyNumberFormat="1" applyFill="1" applyBorder="1" applyAlignment="1" applyProtection="1">
      <protection locked="0"/>
    </xf>
    <xf numFmtId="2" fontId="0" fillId="0" borderId="9" xfId="0" applyNumberFormat="1" applyFill="1" applyBorder="1" applyAlignment="1" applyProtection="1">
      <protection locked="0"/>
    </xf>
    <xf numFmtId="1" fontId="0" fillId="0" borderId="35" xfId="0" applyNumberFormat="1" applyFill="1" applyBorder="1" applyAlignment="1" applyProtection="1">
      <protection locked="0"/>
    </xf>
    <xf numFmtId="1" fontId="0" fillId="0" borderId="10" xfId="0" applyNumberFormat="1" applyFill="1" applyBorder="1" applyAlignment="1" applyProtection="1">
      <protection locked="0"/>
    </xf>
    <xf numFmtId="1" fontId="0" fillId="0" borderId="33" xfId="0" applyNumberFormat="1" applyFill="1" applyBorder="1" applyAlignment="1" applyProtection="1">
      <protection locked="0"/>
    </xf>
    <xf numFmtId="1" fontId="0" fillId="0" borderId="13" xfId="0" applyNumberFormat="1" applyFill="1" applyBorder="1" applyAlignment="1" applyProtection="1">
      <protection locked="0"/>
    </xf>
    <xf numFmtId="1" fontId="0" fillId="0" borderId="14" xfId="0" applyNumberFormat="1" applyFill="1" applyBorder="1" applyAlignment="1" applyProtection="1">
      <protection locked="0"/>
    </xf>
    <xf numFmtId="1" fontId="0" fillId="0" borderId="18" xfId="0" applyNumberFormat="1" applyFill="1" applyBorder="1" applyAlignment="1" applyProtection="1">
      <protection locked="0"/>
    </xf>
    <xf numFmtId="0" fontId="4" fillId="0" borderId="4" xfId="0" applyFont="1" applyFill="1" applyBorder="1" applyAlignment="1">
      <alignment horizontal="center" vertical="center" wrapText="1"/>
    </xf>
    <xf numFmtId="1" fontId="0" fillId="0" borderId="28" xfId="0" applyNumberFormat="1" applyFill="1" applyBorder="1" applyAlignment="1" applyProtection="1"/>
    <xf numFmtId="0" fontId="4" fillId="0" borderId="18" xfId="0" applyFont="1" applyFill="1" applyBorder="1" applyAlignment="1">
      <alignment horizontal="center" vertical="center" wrapText="1"/>
    </xf>
    <xf numFmtId="2" fontId="0" fillId="0" borderId="24" xfId="0" applyNumberFormat="1" applyFill="1" applyBorder="1" applyAlignment="1" applyProtection="1"/>
    <xf numFmtId="1" fontId="0" fillId="0" borderId="2" xfId="0" applyNumberFormat="1" applyFill="1" applyBorder="1" applyAlignment="1" applyProtection="1"/>
    <xf numFmtId="0" fontId="0" fillId="0" borderId="18" xfId="0" applyFill="1" applyBorder="1"/>
    <xf numFmtId="170" fontId="2" fillId="0" borderId="0" xfId="0" applyNumberFormat="1" applyFont="1" applyFill="1" applyProtection="1"/>
    <xf numFmtId="0" fontId="2" fillId="0" borderId="0" xfId="0" applyFont="1" applyFill="1"/>
    <xf numFmtId="1" fontId="2" fillId="0" borderId="0" xfId="0" applyNumberFormat="1" applyFont="1" applyFill="1" applyProtection="1"/>
    <xf numFmtId="1" fontId="0" fillId="0" borderId="9" xfId="0" applyNumberFormat="1" applyFill="1" applyBorder="1" applyAlignment="1" applyProtection="1"/>
    <xf numFmtId="1" fontId="0" fillId="0" borderId="25" xfId="0" applyNumberFormat="1" applyFill="1" applyBorder="1" applyAlignment="1" applyProtection="1"/>
    <xf numFmtId="170" fontId="0" fillId="0" borderId="0" xfId="0" applyNumberFormat="1" applyFill="1"/>
    <xf numFmtId="1" fontId="0" fillId="0" borderId="28" xfId="0" applyNumberFormat="1" applyFill="1" applyBorder="1" applyAlignment="1" applyProtection="1">
      <protection locked="0"/>
    </xf>
    <xf numFmtId="1" fontId="0" fillId="0" borderId="9" xfId="0" applyNumberFormat="1" applyFill="1" applyBorder="1" applyAlignment="1" applyProtection="1">
      <protection locked="0"/>
    </xf>
    <xf numFmtId="1" fontId="0" fillId="0" borderId="3" xfId="0" applyNumberFormat="1" applyFill="1" applyBorder="1" applyAlignment="1" applyProtection="1">
      <protection locked="0"/>
    </xf>
    <xf numFmtId="1" fontId="0" fillId="0" borderId="39" xfId="0" applyNumberFormat="1" applyFill="1" applyBorder="1" applyAlignment="1" applyProtection="1">
      <protection locked="0"/>
    </xf>
    <xf numFmtId="1" fontId="0" fillId="0" borderId="38" xfId="0" applyNumberFormat="1" applyFill="1" applyBorder="1" applyAlignment="1" applyProtection="1">
      <protection locked="0"/>
    </xf>
    <xf numFmtId="1" fontId="5" fillId="0" borderId="8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" fontId="0" fillId="0" borderId="0" xfId="0" applyNumberFormat="1" applyFill="1" applyBorder="1"/>
    <xf numFmtId="2" fontId="0" fillId="0" borderId="0" xfId="0" applyNumberFormat="1" applyFill="1" applyBorder="1"/>
    <xf numFmtId="2" fontId="0" fillId="2" borderId="29" xfId="0" applyNumberFormat="1" applyFill="1" applyBorder="1" applyAlignment="1" applyProtection="1"/>
    <xf numFmtId="1" fontId="0" fillId="2" borderId="21" xfId="0" applyNumberFormat="1" applyFill="1" applyBorder="1" applyAlignment="1" applyProtection="1"/>
    <xf numFmtId="1" fontId="0" fillId="0" borderId="18" xfId="0" applyNumberFormat="1" applyBorder="1" applyAlignment="1" applyProtection="1"/>
    <xf numFmtId="2" fontId="0" fillId="2" borderId="21" xfId="0" applyNumberFormat="1" applyFill="1" applyBorder="1"/>
    <xf numFmtId="1" fontId="5" fillId="2" borderId="17" xfId="0" applyNumberFormat="1" applyFont="1" applyFill="1" applyBorder="1" applyAlignment="1" applyProtection="1"/>
    <xf numFmtId="1" fontId="5" fillId="2" borderId="34" xfId="0" applyNumberFormat="1" applyFont="1" applyFill="1" applyBorder="1" applyAlignment="1" applyProtection="1"/>
    <xf numFmtId="1" fontId="5" fillId="2" borderId="33" xfId="0" applyNumberFormat="1" applyFont="1" applyFill="1" applyBorder="1" applyAlignment="1" applyProtection="1"/>
    <xf numFmtId="1" fontId="0" fillId="2" borderId="11" xfId="0" applyNumberFormat="1" applyFill="1" applyBorder="1" applyAlignment="1" applyProtection="1"/>
    <xf numFmtId="2" fontId="0" fillId="2" borderId="18" xfId="0" applyNumberFormat="1" applyFill="1" applyBorder="1"/>
    <xf numFmtId="2" fontId="0" fillId="2" borderId="27" xfId="0" applyNumberFormat="1" applyFill="1" applyBorder="1" applyAlignment="1" applyProtection="1"/>
    <xf numFmtId="0" fontId="0" fillId="2" borderId="7" xfId="0" applyFill="1" applyBorder="1" applyProtection="1"/>
    <xf numFmtId="0" fontId="0" fillId="2" borderId="23" xfId="0" applyFill="1" applyBorder="1" applyProtection="1"/>
    <xf numFmtId="1" fontId="0" fillId="2" borderId="49" xfId="0" applyNumberFormat="1" applyFill="1" applyBorder="1" applyAlignment="1" applyProtection="1"/>
    <xf numFmtId="2" fontId="0" fillId="2" borderId="30" xfId="0" applyNumberFormat="1" applyFill="1" applyBorder="1" applyAlignment="1" applyProtection="1"/>
    <xf numFmtId="1" fontId="0" fillId="0" borderId="32" xfId="0" applyNumberFormat="1" applyFill="1" applyBorder="1" applyAlignment="1" applyProtection="1">
      <protection locked="0"/>
    </xf>
    <xf numFmtId="1" fontId="0" fillId="0" borderId="43" xfId="0" applyNumberFormat="1" applyFill="1" applyBorder="1" applyAlignment="1" applyProtection="1">
      <protection locked="0"/>
    </xf>
    <xf numFmtId="1" fontId="0" fillId="0" borderId="41" xfId="0" applyNumberFormat="1" applyFill="1" applyBorder="1" applyAlignment="1" applyProtection="1">
      <protection locked="0"/>
    </xf>
    <xf numFmtId="1" fontId="0" fillId="0" borderId="32" xfId="0" applyNumberFormat="1" applyBorder="1" applyAlignment="1" applyProtection="1">
      <protection locked="0"/>
    </xf>
    <xf numFmtId="1" fontId="0" fillId="0" borderId="18" xfId="0" applyNumberFormat="1" applyBorder="1" applyAlignment="1" applyProtection="1">
      <protection locked="0"/>
    </xf>
    <xf numFmtId="1" fontId="0" fillId="2" borderId="41" xfId="0" applyNumberFormat="1" applyFill="1" applyBorder="1" applyAlignment="1" applyProtection="1"/>
    <xf numFmtId="1" fontId="5" fillId="0" borderId="15" xfId="0" applyNumberFormat="1" applyFont="1" applyBorder="1" applyAlignment="1" applyProtection="1"/>
    <xf numFmtId="2" fontId="5" fillId="2" borderId="29" xfId="0" applyNumberFormat="1" applyFont="1" applyFill="1" applyBorder="1" applyAlignment="1" applyProtection="1"/>
    <xf numFmtId="2" fontId="5" fillId="2" borderId="27" xfId="0" applyNumberFormat="1" applyFont="1" applyFill="1" applyBorder="1" applyAlignment="1" applyProtection="1"/>
    <xf numFmtId="2" fontId="0" fillId="0" borderId="11" xfId="0" applyNumberFormat="1" applyBorder="1" applyAlignment="1" applyProtection="1">
      <protection locked="0"/>
    </xf>
    <xf numFmtId="2" fontId="0" fillId="2" borderId="6" xfId="0" applyNumberFormat="1" applyFill="1" applyBorder="1" applyAlignment="1" applyProtection="1"/>
    <xf numFmtId="1" fontId="0" fillId="0" borderId="21" xfId="0" applyNumberFormat="1" applyBorder="1" applyAlignment="1" applyProtection="1">
      <protection locked="0"/>
    </xf>
    <xf numFmtId="0" fontId="8" fillId="0" borderId="0" xfId="0" applyFont="1" applyFill="1" applyProtection="1">
      <protection locked="0"/>
    </xf>
    <xf numFmtId="1" fontId="5" fillId="0" borderId="3" xfId="0" applyNumberFormat="1" applyFont="1" applyBorder="1" applyAlignment="1" applyProtection="1">
      <protection locked="0"/>
    </xf>
    <xf numFmtId="1" fontId="0" fillId="0" borderId="29" xfId="0" applyNumberFormat="1" applyBorder="1" applyAlignment="1" applyProtection="1">
      <protection locked="0"/>
    </xf>
    <xf numFmtId="0" fontId="10" fillId="0" borderId="0" xfId="0" applyFont="1"/>
    <xf numFmtId="0" fontId="0" fillId="0" borderId="0" xfId="0" applyBorder="1" applyAlignment="1"/>
    <xf numFmtId="0" fontId="0" fillId="0" borderId="0" xfId="0" applyBorder="1" applyProtection="1"/>
    <xf numFmtId="1" fontId="0" fillId="0" borderId="0" xfId="0" applyNumberFormat="1" applyProtection="1"/>
    <xf numFmtId="0" fontId="0" fillId="0" borderId="0" xfId="0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/>
    <xf numFmtId="2" fontId="3" fillId="0" borderId="0" xfId="0" applyNumberFormat="1" applyFont="1" applyBorder="1" applyProtection="1"/>
    <xf numFmtId="2" fontId="3" fillId="0" borderId="0" xfId="0" applyNumberFormat="1" applyFont="1" applyFill="1" applyBorder="1" applyProtection="1"/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center"/>
    </xf>
    <xf numFmtId="2" fontId="0" fillId="0" borderId="0" xfId="0" applyNumberFormat="1" applyBorder="1" applyAlignment="1" applyProtection="1"/>
    <xf numFmtId="168" fontId="0" fillId="0" borderId="0" xfId="0" applyNumberFormat="1" applyBorder="1" applyAlignment="1" applyProtection="1"/>
    <xf numFmtId="1" fontId="0" fillId="0" borderId="0" xfId="0" applyNumberFormat="1" applyBorder="1" applyAlignment="1" applyProtection="1"/>
    <xf numFmtId="0" fontId="0" fillId="0" borderId="0" xfId="0" applyBorder="1" applyAlignment="1" applyProtection="1">
      <alignment horizontal="left" vertical="center" wrapText="1"/>
    </xf>
    <xf numFmtId="2" fontId="0" fillId="2" borderId="20" xfId="0" applyNumberFormat="1" applyFill="1" applyBorder="1" applyAlignment="1" applyProtection="1"/>
    <xf numFmtId="1" fontId="0" fillId="2" borderId="25" xfId="0" applyNumberFormat="1" applyFill="1" applyBorder="1" applyAlignment="1" applyProtection="1"/>
    <xf numFmtId="1" fontId="0" fillId="0" borderId="25" xfId="0" applyNumberFormat="1" applyBorder="1" applyAlignment="1" applyProtection="1">
      <protection locked="0"/>
    </xf>
    <xf numFmtId="2" fontId="0" fillId="2" borderId="42" xfId="0" applyNumberFormat="1" applyFill="1" applyBorder="1" applyAlignment="1" applyProtection="1"/>
    <xf numFmtId="1" fontId="0" fillId="2" borderId="15" xfId="0" applyNumberFormat="1" applyFill="1" applyBorder="1" applyAlignment="1" applyProtection="1"/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1" fontId="0" fillId="0" borderId="49" xfId="0" applyNumberFormat="1" applyFill="1" applyBorder="1" applyAlignment="1" applyProtection="1">
      <protection locked="0"/>
    </xf>
    <xf numFmtId="0" fontId="0" fillId="0" borderId="0" xfId="0" applyBorder="1" applyAlignment="1" applyProtection="1">
      <alignment horizontal="left" vertical="center"/>
      <protection locked="0"/>
    </xf>
    <xf numFmtId="2" fontId="0" fillId="0" borderId="0" xfId="0" applyNumberFormat="1" applyBorder="1" applyAlignment="1" applyProtection="1">
      <protection locked="0"/>
    </xf>
    <xf numFmtId="168" fontId="0" fillId="0" borderId="0" xfId="0" applyNumberFormat="1" applyBorder="1" applyAlignment="1" applyProtection="1"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1" fontId="5" fillId="0" borderId="36" xfId="0" applyNumberFormat="1" applyFont="1" applyBorder="1" applyAlignment="1" applyProtection="1">
      <protection locked="0"/>
    </xf>
    <xf numFmtId="1" fontId="5" fillId="0" borderId="48" xfId="0" applyNumberFormat="1" applyFont="1" applyBorder="1" applyAlignment="1" applyProtection="1">
      <protection locked="0"/>
    </xf>
    <xf numFmtId="1" fontId="5" fillId="0" borderId="31" xfId="0" applyNumberFormat="1" applyFont="1" applyBorder="1" applyAlignment="1" applyProtection="1">
      <protection locked="0"/>
    </xf>
    <xf numFmtId="1" fontId="5" fillId="0" borderId="27" xfId="0" applyNumberFormat="1" applyFont="1" applyBorder="1" applyAlignment="1" applyProtection="1">
      <protection locked="0"/>
    </xf>
    <xf numFmtId="1" fontId="5" fillId="0" borderId="40" xfId="0" applyNumberFormat="1" applyFont="1" applyBorder="1" applyAlignment="1" applyProtection="1">
      <protection locked="0"/>
    </xf>
    <xf numFmtId="1" fontId="0" fillId="0" borderId="36" xfId="0" applyNumberFormat="1" applyBorder="1" applyAlignment="1" applyProtection="1">
      <protection locked="0"/>
    </xf>
    <xf numFmtId="1" fontId="0" fillId="0" borderId="48" xfId="0" applyNumberFormat="1" applyBorder="1" applyAlignment="1" applyProtection="1">
      <protection locked="0"/>
    </xf>
    <xf numFmtId="1" fontId="0" fillId="0" borderId="31" xfId="0" applyNumberFormat="1" applyBorder="1" applyAlignment="1" applyProtection="1">
      <protection locked="0"/>
    </xf>
    <xf numFmtId="1" fontId="0" fillId="0" borderId="27" xfId="0" applyNumberFormat="1" applyBorder="1" applyAlignment="1" applyProtection="1">
      <protection locked="0"/>
    </xf>
    <xf numFmtId="1" fontId="0" fillId="0" borderId="31" xfId="0" applyNumberFormat="1" applyFill="1" applyBorder="1" applyAlignment="1" applyProtection="1">
      <protection locked="0"/>
    </xf>
    <xf numFmtId="0" fontId="3" fillId="0" borderId="34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5" fillId="0" borderId="6" xfId="0" applyNumberFormat="1" applyFont="1" applyBorder="1" applyAlignment="1">
      <alignment horizontal="center" vertical="center" wrapText="1"/>
    </xf>
    <xf numFmtId="1" fontId="0" fillId="0" borderId="36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1" fontId="5" fillId="0" borderId="8" xfId="0" applyNumberFormat="1" applyFont="1" applyBorder="1" applyProtection="1">
      <protection locked="0"/>
    </xf>
    <xf numFmtId="1" fontId="0" fillId="0" borderId="44" xfId="0" applyNumberFormat="1" applyFill="1" applyBorder="1" applyAlignment="1" applyProtection="1">
      <protection locked="0"/>
    </xf>
    <xf numFmtId="0" fontId="3" fillId="0" borderId="44" xfId="0" applyFont="1" applyBorder="1" applyAlignment="1">
      <alignment horizontal="center" vertical="center" wrapText="1"/>
    </xf>
    <xf numFmtId="2" fontId="0" fillId="0" borderId="16" xfId="0" applyNumberFormat="1" applyFill="1" applyBorder="1" applyAlignment="1" applyProtection="1"/>
    <xf numFmtId="2" fontId="0" fillId="0" borderId="31" xfId="0" applyNumberFormat="1" applyFill="1" applyBorder="1" applyAlignment="1" applyProtection="1"/>
    <xf numFmtId="2" fontId="0" fillId="0" borderId="28" xfId="0" applyNumberFormat="1" applyFill="1" applyBorder="1" applyAlignment="1" applyProtection="1"/>
    <xf numFmtId="0" fontId="0" fillId="0" borderId="1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2" fontId="0" fillId="0" borderId="38" xfId="0" applyNumberFormat="1" applyFill="1" applyBorder="1" applyAlignment="1" applyProtection="1">
      <protection locked="0"/>
    </xf>
    <xf numFmtId="1" fontId="0" fillId="0" borderId="41" xfId="0" applyNumberFormat="1" applyBorder="1" applyAlignment="1" applyProtection="1">
      <protection locked="0"/>
    </xf>
    <xf numFmtId="1" fontId="0" fillId="2" borderId="19" xfId="0" applyNumberFormat="1" applyFill="1" applyBorder="1" applyAlignment="1" applyProtection="1"/>
    <xf numFmtId="2" fontId="0" fillId="2" borderId="19" xfId="0" applyNumberFormat="1" applyFill="1" applyBorder="1"/>
    <xf numFmtId="0" fontId="10" fillId="0" borderId="50" xfId="0" applyFont="1" applyBorder="1" applyAlignment="1">
      <alignment horizontal="center"/>
    </xf>
    <xf numFmtId="0" fontId="10" fillId="2" borderId="51" xfId="0" applyFont="1" applyFill="1" applyBorder="1" applyProtection="1"/>
    <xf numFmtId="1" fontId="10" fillId="2" borderId="50" xfId="0" applyNumberFormat="1" applyFont="1" applyFill="1" applyBorder="1" applyProtection="1"/>
    <xf numFmtId="2" fontId="10" fillId="2" borderId="50" xfId="0" applyNumberFormat="1" applyFont="1" applyFill="1" applyBorder="1" applyProtection="1"/>
    <xf numFmtId="0" fontId="0" fillId="2" borderId="27" xfId="0" applyFill="1" applyBorder="1" applyProtection="1"/>
    <xf numFmtId="0" fontId="3" fillId="0" borderId="44" xfId="0" applyFont="1" applyBorder="1" applyAlignment="1" applyProtection="1">
      <alignment horizontal="center" vertical="center" wrapText="1"/>
    </xf>
    <xf numFmtId="1" fontId="0" fillId="0" borderId="38" xfId="0" applyNumberFormat="1" applyBorder="1" applyAlignment="1" applyProtection="1">
      <protection locked="0"/>
    </xf>
    <xf numFmtId="0" fontId="3" fillId="0" borderId="29" xfId="0" applyFont="1" applyBorder="1" applyAlignment="1">
      <alignment horizontal="center" vertical="center" wrapText="1"/>
    </xf>
    <xf numFmtId="0" fontId="10" fillId="0" borderId="0" xfId="0" applyFont="1" applyFill="1"/>
    <xf numFmtId="0" fontId="10" fillId="0" borderId="50" xfId="0" applyFont="1" applyFill="1" applyBorder="1" applyAlignment="1">
      <alignment horizontal="center"/>
    </xf>
    <xf numFmtId="0" fontId="10" fillId="2" borderId="52" xfId="0" applyFont="1" applyFill="1" applyBorder="1" applyProtection="1"/>
    <xf numFmtId="1" fontId="10" fillId="2" borderId="51" xfId="0" applyNumberFormat="1" applyFont="1" applyFill="1" applyBorder="1" applyProtection="1"/>
    <xf numFmtId="2" fontId="10" fillId="2" borderId="51" xfId="0" applyNumberFormat="1" applyFont="1" applyFill="1" applyBorder="1" applyProtection="1"/>
    <xf numFmtId="1" fontId="5" fillId="0" borderId="15" xfId="0" applyNumberFormat="1" applyFont="1" applyBorder="1" applyAlignment="1" applyProtection="1">
      <protection locked="0"/>
    </xf>
    <xf numFmtId="1" fontId="5" fillId="0" borderId="38" xfId="0" applyNumberFormat="1" applyFont="1" applyBorder="1" applyAlignment="1" applyProtection="1">
      <protection locked="0"/>
    </xf>
    <xf numFmtId="0" fontId="0" fillId="2" borderId="5" xfId="0" applyFill="1" applyBorder="1" applyProtection="1"/>
    <xf numFmtId="0" fontId="10" fillId="0" borderId="45" xfId="0" applyFont="1" applyBorder="1"/>
    <xf numFmtId="0" fontId="10" fillId="0" borderId="46" xfId="0" applyFont="1" applyBorder="1"/>
    <xf numFmtId="0" fontId="10" fillId="3" borderId="47" xfId="0" applyNumberFormat="1" applyFont="1" applyFill="1" applyBorder="1"/>
    <xf numFmtId="1" fontId="5" fillId="2" borderId="19" xfId="0" applyNumberFormat="1" applyFont="1" applyFill="1" applyBorder="1" applyAlignment="1" applyProtection="1"/>
    <xf numFmtId="0" fontId="5" fillId="2" borderId="27" xfId="0" applyFont="1" applyFill="1" applyBorder="1" applyProtection="1"/>
    <xf numFmtId="0" fontId="5" fillId="2" borderId="5" xfId="0" applyFont="1" applyFill="1" applyBorder="1" applyProtection="1"/>
    <xf numFmtId="2" fontId="5" fillId="0" borderId="23" xfId="0" applyNumberFormat="1" applyFont="1" applyBorder="1" applyAlignment="1">
      <alignment horizontal="center"/>
    </xf>
    <xf numFmtId="2" fontId="5" fillId="0" borderId="33" xfId="0" applyNumberFormat="1" applyFont="1" applyBorder="1" applyAlignment="1">
      <alignment horizontal="center"/>
    </xf>
    <xf numFmtId="2" fontId="3" fillId="0" borderId="57" xfId="0" applyNumberFormat="1" applyFont="1" applyBorder="1" applyAlignment="1">
      <alignment horizontal="center"/>
    </xf>
    <xf numFmtId="2" fontId="3" fillId="0" borderId="53" xfId="0" applyNumberFormat="1" applyFont="1" applyBorder="1" applyAlignment="1">
      <alignment horizontal="center"/>
    </xf>
    <xf numFmtId="2" fontId="3" fillId="0" borderId="58" xfId="0" applyNumberFormat="1" applyFont="1" applyBorder="1" applyAlignment="1">
      <alignment horizontal="center"/>
    </xf>
    <xf numFmtId="2" fontId="3" fillId="0" borderId="54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24" xfId="0" applyBorder="1" applyAlignment="1"/>
    <xf numFmtId="0" fontId="0" fillId="0" borderId="23" xfId="0" applyBorder="1" applyAlignment="1"/>
    <xf numFmtId="0" fontId="0" fillId="0" borderId="2" xfId="0" applyBorder="1" applyAlignment="1"/>
    <xf numFmtId="0" fontId="0" fillId="4" borderId="29" xfId="0" applyFill="1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0" fillId="0" borderId="59" xfId="0" applyBorder="1" applyAlignment="1" applyProtection="1"/>
    <xf numFmtId="0" fontId="0" fillId="0" borderId="60" xfId="0" applyBorder="1" applyAlignment="1"/>
    <xf numFmtId="0" fontId="0" fillId="0" borderId="52" xfId="0" applyBorder="1" applyAlignment="1"/>
    <xf numFmtId="2" fontId="5" fillId="0" borderId="7" xfId="0" applyNumberFormat="1" applyFont="1" applyBorder="1" applyAlignment="1">
      <alignment horizontal="center"/>
    </xf>
    <xf numFmtId="2" fontId="5" fillId="0" borderId="35" xfId="0" applyNumberFormat="1" applyFont="1" applyBorder="1" applyAlignment="1">
      <alignment horizontal="center"/>
    </xf>
    <xf numFmtId="2" fontId="5" fillId="0" borderId="4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/>
    <xf numFmtId="0" fontId="5" fillId="0" borderId="0" xfId="0" applyFont="1" applyAlignment="1" applyProtection="1">
      <protection locked="0"/>
    </xf>
    <xf numFmtId="0" fontId="5" fillId="0" borderId="0" xfId="0" applyFont="1" applyAlignment="1"/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1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2" fontId="0" fillId="0" borderId="4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5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2" fontId="0" fillId="0" borderId="57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2" fontId="3" fillId="0" borderId="34" xfId="0" applyNumberFormat="1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/>
    </xf>
    <xf numFmtId="0" fontId="10" fillId="0" borderId="60" xfId="0" applyFont="1" applyFill="1" applyBorder="1" applyAlignment="1">
      <alignment horizontal="center"/>
    </xf>
    <xf numFmtId="0" fontId="10" fillId="0" borderId="52" xfId="0" applyFont="1" applyFill="1" applyBorder="1" applyAlignment="1">
      <alignment horizontal="center"/>
    </xf>
    <xf numFmtId="2" fontId="0" fillId="0" borderId="41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35" xfId="0" applyNumberFormat="1" applyFill="1" applyBorder="1" applyAlignment="1">
      <alignment horizontal="center"/>
    </xf>
    <xf numFmtId="2" fontId="0" fillId="0" borderId="23" xfId="0" applyNumberFormat="1" applyFill="1" applyBorder="1" applyAlignment="1">
      <alignment horizontal="center"/>
    </xf>
    <xf numFmtId="2" fontId="0" fillId="0" borderId="33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2" fontId="0" fillId="0" borderId="57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8" xfId="0" applyNumberFormat="1" applyFill="1" applyBorder="1" applyAlignment="1">
      <alignment horizontal="center"/>
    </xf>
    <xf numFmtId="2" fontId="0" fillId="0" borderId="54" xfId="0" applyNumberForma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/>
    <xf numFmtId="0" fontId="0" fillId="0" borderId="0" xfId="0" applyFill="1" applyAlignment="1" applyProtection="1">
      <protection locked="0"/>
    </xf>
  </cellXfs>
  <cellStyles count="1">
    <cellStyle name="Normální" xfId="0" builtinId="0"/>
  </cellStyles>
  <dxfs count="3"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A596-7306-42CA-B470-2C630F67D8CB}">
  <dimension ref="A1:V83"/>
  <sheetViews>
    <sheetView showGridLines="0" zoomScaleNormal="100" zoomScaleSheetLayoutView="70" workbookViewId="0">
      <selection activeCell="R29" sqref="R29"/>
    </sheetView>
  </sheetViews>
  <sheetFormatPr defaultColWidth="9.5546875" defaultRowHeight="13.2" x14ac:dyDescent="0.25"/>
  <cols>
    <col min="1" max="1" width="3.88671875" style="159" customWidth="1"/>
    <col min="2" max="2" width="18.33203125" style="159" customWidth="1"/>
    <col min="3" max="3" width="9.44140625" style="159" customWidth="1"/>
    <col min="4" max="4" width="7.6640625" style="159" customWidth="1"/>
    <col min="5" max="5" width="6.109375" style="160" customWidth="1"/>
    <col min="6" max="6" width="6" style="159" customWidth="1"/>
    <col min="7" max="7" width="7" style="159" customWidth="1"/>
    <col min="8" max="8" width="8.33203125" style="159" customWidth="1"/>
    <col min="9" max="9" width="9.6640625" style="159" customWidth="1"/>
    <col min="10" max="10" width="9.33203125" style="159" customWidth="1"/>
    <col min="11" max="11" width="10" style="159" customWidth="1"/>
    <col min="12" max="12" width="10.33203125" style="159" customWidth="1"/>
    <col min="13" max="13" width="6.88671875" style="159" customWidth="1"/>
    <col min="14" max="14" width="8.109375" style="159" customWidth="1"/>
    <col min="15" max="15" width="8.5546875" style="159" customWidth="1"/>
    <col min="16" max="16" width="11.33203125" style="159" customWidth="1"/>
    <col min="17" max="17" width="7.44140625" style="159" customWidth="1"/>
    <col min="18" max="18" width="10.6640625" style="159" customWidth="1"/>
    <col min="19" max="19" width="11.88671875" style="159" customWidth="1"/>
    <col min="20" max="20" width="9" style="159" customWidth="1"/>
    <col min="21" max="21" width="8.6640625" style="159" customWidth="1"/>
    <col min="22" max="22" width="9.5546875" style="160" customWidth="1"/>
    <col min="23" max="16384" width="9.5546875" style="159"/>
  </cols>
  <sheetData>
    <row r="1" spans="1:22" s="240" customFormat="1" ht="17.399999999999999" x14ac:dyDescent="0.3">
      <c r="A1" s="238"/>
      <c r="B1" s="238"/>
      <c r="C1" s="238"/>
      <c r="D1" s="238"/>
      <c r="E1" s="239"/>
      <c r="F1" s="238"/>
      <c r="G1" s="238"/>
      <c r="H1" s="238"/>
      <c r="I1" s="470" t="s">
        <v>147</v>
      </c>
      <c r="J1" s="470"/>
      <c r="K1" s="470"/>
      <c r="L1" s="470"/>
      <c r="M1" s="470"/>
      <c r="N1" s="470"/>
      <c r="O1" s="470"/>
      <c r="P1" s="471"/>
      <c r="Q1" s="471"/>
      <c r="R1" s="238"/>
      <c r="S1" s="238"/>
      <c r="T1" s="238"/>
      <c r="V1" s="241"/>
    </row>
    <row r="2" spans="1:22" x14ac:dyDescent="0.25">
      <c r="A2" s="157"/>
      <c r="B2" s="157"/>
      <c r="C2" s="157"/>
      <c r="D2" s="157"/>
      <c r="E2" s="158"/>
      <c r="F2" s="157"/>
      <c r="G2" s="157"/>
      <c r="H2" s="157"/>
      <c r="I2" s="472" t="s">
        <v>78</v>
      </c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157"/>
    </row>
    <row r="3" spans="1:22" ht="12.75" customHeight="1" thickBot="1" x14ac:dyDescent="0.3">
      <c r="B3" s="31" t="s">
        <v>145</v>
      </c>
      <c r="D3" s="160"/>
      <c r="E3" s="159"/>
      <c r="V3" s="159"/>
    </row>
    <row r="4" spans="1:22" s="156" customFormat="1" ht="12" customHeight="1" x14ac:dyDescent="0.2">
      <c r="A4" s="434"/>
      <c r="B4" s="468" t="s">
        <v>133</v>
      </c>
      <c r="C4" s="464" t="s">
        <v>1</v>
      </c>
      <c r="D4" s="465"/>
      <c r="E4" s="437" t="s">
        <v>2</v>
      </c>
      <c r="F4" s="438"/>
      <c r="G4" s="102"/>
      <c r="H4" s="438" t="s">
        <v>97</v>
      </c>
      <c r="I4" s="455"/>
      <c r="J4" s="434" t="s">
        <v>109</v>
      </c>
      <c r="K4" s="458" t="s">
        <v>3</v>
      </c>
      <c r="L4" s="459"/>
      <c r="M4" s="459"/>
      <c r="N4" s="460"/>
      <c r="O4" s="461"/>
      <c r="P4" s="434" t="s">
        <v>98</v>
      </c>
      <c r="Q4" s="434" t="s">
        <v>114</v>
      </c>
      <c r="R4" s="456" t="s">
        <v>99</v>
      </c>
      <c r="S4" s="434" t="s">
        <v>100</v>
      </c>
      <c r="T4" s="474" t="s">
        <v>101</v>
      </c>
      <c r="U4" s="434" t="s">
        <v>123</v>
      </c>
    </row>
    <row r="5" spans="1:22" s="156" customFormat="1" ht="23.25" customHeight="1" thickBot="1" x14ac:dyDescent="0.25">
      <c r="A5" s="435"/>
      <c r="B5" s="469"/>
      <c r="C5" s="4" t="s">
        <v>102</v>
      </c>
      <c r="D5" s="108" t="s">
        <v>103</v>
      </c>
      <c r="E5" s="4" t="s">
        <v>104</v>
      </c>
      <c r="F5" s="55" t="s">
        <v>105</v>
      </c>
      <c r="G5" s="6" t="s">
        <v>113</v>
      </c>
      <c r="H5" s="5" t="s">
        <v>106</v>
      </c>
      <c r="I5" s="6" t="s">
        <v>103</v>
      </c>
      <c r="J5" s="436"/>
      <c r="K5" s="54" t="s">
        <v>4</v>
      </c>
      <c r="L5" s="55" t="s">
        <v>5</v>
      </c>
      <c r="M5" s="55" t="s">
        <v>128</v>
      </c>
      <c r="N5" s="396" t="s">
        <v>146</v>
      </c>
      <c r="O5" s="56" t="s">
        <v>108</v>
      </c>
      <c r="P5" s="435"/>
      <c r="Q5" s="436"/>
      <c r="R5" s="457"/>
      <c r="S5" s="436"/>
      <c r="T5" s="475"/>
      <c r="U5" s="436"/>
    </row>
    <row r="6" spans="1:22" x14ac:dyDescent="0.25">
      <c r="A6" s="161" t="s">
        <v>7</v>
      </c>
      <c r="B6" s="387"/>
      <c r="C6" s="268"/>
      <c r="D6" s="269"/>
      <c r="E6" s="270"/>
      <c r="F6" s="271"/>
      <c r="G6" s="252">
        <f t="shared" ref="G6:G25" si="0">IF(F6&gt;0,D6/C6*(F6+Q6/12),0)</f>
        <v>0</v>
      </c>
      <c r="H6" s="272"/>
      <c r="I6" s="203">
        <f>ROUND(IF(E6=0,,H6*T6),0)</f>
        <v>0</v>
      </c>
      <c r="J6" s="110">
        <f>ROUND(IF((D6-C6)&lt;0,,(I6+L6+N6)/40*(D6-C6)*1.25),0)</f>
        <v>0</v>
      </c>
      <c r="K6" s="162"/>
      <c r="L6" s="163"/>
      <c r="M6" s="163"/>
      <c r="N6" s="419"/>
      <c r="O6" s="247"/>
      <c r="P6" s="164">
        <f t="shared" ref="P6:P25" si="1">SUM(I6:O6)</f>
        <v>0</v>
      </c>
      <c r="Q6" s="166"/>
      <c r="R6" s="210"/>
      <c r="S6" s="110">
        <f t="shared" ref="S6:S25" si="2">SUM(P6*12+R6)</f>
        <v>0</v>
      </c>
      <c r="T6" s="167">
        <f t="shared" ref="T6:T25" si="3">ROUND(IF(C6=0,0,IF((D6/C6)&gt;1,1,D6/C6)),2)</f>
        <v>0</v>
      </c>
      <c r="U6" s="168">
        <f t="shared" ref="U6:U25" si="4">IF(C6=0,0,D6/C6)</f>
        <v>0</v>
      </c>
      <c r="V6" s="159"/>
    </row>
    <row r="7" spans="1:22" x14ac:dyDescent="0.25">
      <c r="A7" s="169" t="s">
        <v>8</v>
      </c>
      <c r="B7" s="388"/>
      <c r="C7" s="268"/>
      <c r="D7" s="269"/>
      <c r="E7" s="272"/>
      <c r="F7" s="278"/>
      <c r="G7" s="252">
        <f t="shared" si="0"/>
        <v>0</v>
      </c>
      <c r="H7" s="272"/>
      <c r="I7" s="203">
        <f t="shared" ref="I7:I23" si="5">ROUND(IF(E7=0,,H7*T7),0)</f>
        <v>0</v>
      </c>
      <c r="J7" s="110">
        <f>ROUND(IF((D7-C7)&lt;0,,(I7+L7+N7)/40*(D7-C7)*1.25),0)</f>
        <v>0</v>
      </c>
      <c r="K7" s="377"/>
      <c r="L7" s="378"/>
      <c r="M7" s="378"/>
      <c r="N7" s="420"/>
      <c r="O7" s="379"/>
      <c r="P7" s="164">
        <f t="shared" si="1"/>
        <v>0</v>
      </c>
      <c r="Q7" s="380"/>
      <c r="R7" s="381"/>
      <c r="S7" s="110">
        <f t="shared" si="2"/>
        <v>0</v>
      </c>
      <c r="T7" s="167">
        <f t="shared" si="3"/>
        <v>0</v>
      </c>
      <c r="U7" s="168">
        <f t="shared" si="4"/>
        <v>0</v>
      </c>
      <c r="V7" s="159"/>
    </row>
    <row r="8" spans="1:22" x14ac:dyDescent="0.25">
      <c r="A8" s="169" t="s">
        <v>9</v>
      </c>
      <c r="B8" s="388"/>
      <c r="C8" s="268"/>
      <c r="D8" s="269"/>
      <c r="E8" s="272"/>
      <c r="F8" s="278"/>
      <c r="G8" s="252">
        <f t="shared" si="0"/>
        <v>0</v>
      </c>
      <c r="H8" s="272"/>
      <c r="I8" s="203">
        <f t="shared" si="5"/>
        <v>0</v>
      </c>
      <c r="J8" s="110">
        <f t="shared" ref="J8:J25" si="6">ROUND(IF((D8-C8)&lt;0,,(I8+L8+N8)/40*(D8-C8)*1.25),0)</f>
        <v>0</v>
      </c>
      <c r="K8" s="377"/>
      <c r="L8" s="378"/>
      <c r="M8" s="378"/>
      <c r="N8" s="420"/>
      <c r="O8" s="379"/>
      <c r="P8" s="164">
        <f t="shared" si="1"/>
        <v>0</v>
      </c>
      <c r="Q8" s="380"/>
      <c r="R8" s="381"/>
      <c r="S8" s="110">
        <f t="shared" si="2"/>
        <v>0</v>
      </c>
      <c r="T8" s="167">
        <f t="shared" si="3"/>
        <v>0</v>
      </c>
      <c r="U8" s="168">
        <f t="shared" si="4"/>
        <v>0</v>
      </c>
      <c r="V8" s="159"/>
    </row>
    <row r="9" spans="1:22" x14ac:dyDescent="0.25">
      <c r="A9" s="169" t="s">
        <v>10</v>
      </c>
      <c r="B9" s="388"/>
      <c r="C9" s="268"/>
      <c r="D9" s="269"/>
      <c r="E9" s="272"/>
      <c r="F9" s="278"/>
      <c r="G9" s="252">
        <f t="shared" si="0"/>
        <v>0</v>
      </c>
      <c r="H9" s="272"/>
      <c r="I9" s="203">
        <f t="shared" si="5"/>
        <v>0</v>
      </c>
      <c r="J9" s="110">
        <f t="shared" si="6"/>
        <v>0</v>
      </c>
      <c r="K9" s="377"/>
      <c r="L9" s="378"/>
      <c r="M9" s="378"/>
      <c r="N9" s="420"/>
      <c r="O9" s="379"/>
      <c r="P9" s="164">
        <f t="shared" si="1"/>
        <v>0</v>
      </c>
      <c r="Q9" s="380"/>
      <c r="R9" s="381"/>
      <c r="S9" s="110">
        <f t="shared" si="2"/>
        <v>0</v>
      </c>
      <c r="T9" s="167">
        <f t="shared" si="3"/>
        <v>0</v>
      </c>
      <c r="U9" s="168">
        <f t="shared" si="4"/>
        <v>0</v>
      </c>
      <c r="V9" s="159"/>
    </row>
    <row r="10" spans="1:22" x14ac:dyDescent="0.25">
      <c r="A10" s="169" t="s">
        <v>11</v>
      </c>
      <c r="B10" s="388"/>
      <c r="C10" s="268"/>
      <c r="D10" s="269"/>
      <c r="E10" s="272"/>
      <c r="F10" s="278"/>
      <c r="G10" s="252">
        <f t="shared" si="0"/>
        <v>0</v>
      </c>
      <c r="H10" s="272"/>
      <c r="I10" s="203">
        <f t="shared" si="5"/>
        <v>0</v>
      </c>
      <c r="J10" s="110">
        <f t="shared" si="6"/>
        <v>0</v>
      </c>
      <c r="K10" s="377"/>
      <c r="L10" s="378"/>
      <c r="M10" s="378"/>
      <c r="N10" s="420"/>
      <c r="O10" s="379"/>
      <c r="P10" s="164">
        <f t="shared" si="1"/>
        <v>0</v>
      </c>
      <c r="Q10" s="380"/>
      <c r="R10" s="381"/>
      <c r="S10" s="110">
        <f t="shared" si="2"/>
        <v>0</v>
      </c>
      <c r="T10" s="167">
        <f t="shared" si="3"/>
        <v>0</v>
      </c>
      <c r="U10" s="168">
        <f t="shared" si="4"/>
        <v>0</v>
      </c>
      <c r="V10" s="159"/>
    </row>
    <row r="11" spans="1:22" x14ac:dyDescent="0.25">
      <c r="A11" s="169" t="s">
        <v>12</v>
      </c>
      <c r="B11" s="388"/>
      <c r="C11" s="268"/>
      <c r="D11" s="269"/>
      <c r="E11" s="272"/>
      <c r="F11" s="278"/>
      <c r="G11" s="252">
        <f t="shared" si="0"/>
        <v>0</v>
      </c>
      <c r="H11" s="272"/>
      <c r="I11" s="203">
        <f t="shared" si="5"/>
        <v>0</v>
      </c>
      <c r="J11" s="110">
        <f t="shared" si="6"/>
        <v>0</v>
      </c>
      <c r="K11" s="377"/>
      <c r="L11" s="378"/>
      <c r="M11" s="378"/>
      <c r="N11" s="420"/>
      <c r="O11" s="379"/>
      <c r="P11" s="164">
        <f t="shared" si="1"/>
        <v>0</v>
      </c>
      <c r="Q11" s="380"/>
      <c r="R11" s="381"/>
      <c r="S11" s="110">
        <f t="shared" si="2"/>
        <v>0</v>
      </c>
      <c r="T11" s="167">
        <f t="shared" si="3"/>
        <v>0</v>
      </c>
      <c r="U11" s="168">
        <f t="shared" si="4"/>
        <v>0</v>
      </c>
      <c r="V11" s="159"/>
    </row>
    <row r="12" spans="1:22" x14ac:dyDescent="0.25">
      <c r="A12" s="169" t="s">
        <v>13</v>
      </c>
      <c r="B12" s="388"/>
      <c r="C12" s="268"/>
      <c r="D12" s="269"/>
      <c r="E12" s="272"/>
      <c r="F12" s="278"/>
      <c r="G12" s="252">
        <f t="shared" si="0"/>
        <v>0</v>
      </c>
      <c r="H12" s="272"/>
      <c r="I12" s="203">
        <f t="shared" si="5"/>
        <v>0</v>
      </c>
      <c r="J12" s="110">
        <f t="shared" si="6"/>
        <v>0</v>
      </c>
      <c r="K12" s="377"/>
      <c r="L12" s="378"/>
      <c r="M12" s="378"/>
      <c r="N12" s="420"/>
      <c r="O12" s="379"/>
      <c r="P12" s="164">
        <f t="shared" si="1"/>
        <v>0</v>
      </c>
      <c r="Q12" s="380"/>
      <c r="R12" s="381"/>
      <c r="S12" s="110">
        <f t="shared" si="2"/>
        <v>0</v>
      </c>
      <c r="T12" s="167">
        <f t="shared" si="3"/>
        <v>0</v>
      </c>
      <c r="U12" s="168">
        <f t="shared" si="4"/>
        <v>0</v>
      </c>
      <c r="V12" s="159"/>
    </row>
    <row r="13" spans="1:22" x14ac:dyDescent="0.25">
      <c r="A13" s="169" t="s">
        <v>14</v>
      </c>
      <c r="B13" s="388"/>
      <c r="C13" s="268"/>
      <c r="D13" s="269"/>
      <c r="E13" s="272"/>
      <c r="F13" s="278"/>
      <c r="G13" s="252">
        <f t="shared" si="0"/>
        <v>0</v>
      </c>
      <c r="H13" s="272"/>
      <c r="I13" s="203">
        <f t="shared" si="5"/>
        <v>0</v>
      </c>
      <c r="J13" s="110">
        <f t="shared" si="6"/>
        <v>0</v>
      </c>
      <c r="K13" s="377"/>
      <c r="L13" s="378"/>
      <c r="M13" s="378"/>
      <c r="N13" s="420"/>
      <c r="O13" s="379"/>
      <c r="P13" s="164">
        <f t="shared" si="1"/>
        <v>0</v>
      </c>
      <c r="Q13" s="380"/>
      <c r="R13" s="381"/>
      <c r="S13" s="110">
        <f t="shared" si="2"/>
        <v>0</v>
      </c>
      <c r="T13" s="167">
        <f t="shared" si="3"/>
        <v>0</v>
      </c>
      <c r="U13" s="168">
        <f t="shared" si="4"/>
        <v>0</v>
      </c>
      <c r="V13" s="159"/>
    </row>
    <row r="14" spans="1:22" x14ac:dyDescent="0.25">
      <c r="A14" s="169" t="s">
        <v>15</v>
      </c>
      <c r="B14" s="388"/>
      <c r="C14" s="268"/>
      <c r="D14" s="269"/>
      <c r="E14" s="272"/>
      <c r="F14" s="278"/>
      <c r="G14" s="252">
        <f t="shared" si="0"/>
        <v>0</v>
      </c>
      <c r="H14" s="272"/>
      <c r="I14" s="203">
        <f t="shared" si="5"/>
        <v>0</v>
      </c>
      <c r="J14" s="110">
        <f t="shared" si="6"/>
        <v>0</v>
      </c>
      <c r="K14" s="377"/>
      <c r="L14" s="378"/>
      <c r="M14" s="378"/>
      <c r="N14" s="420"/>
      <c r="O14" s="379"/>
      <c r="P14" s="164">
        <f t="shared" si="1"/>
        <v>0</v>
      </c>
      <c r="Q14" s="380"/>
      <c r="R14" s="381"/>
      <c r="S14" s="110">
        <f t="shared" si="2"/>
        <v>0</v>
      </c>
      <c r="T14" s="167">
        <f t="shared" si="3"/>
        <v>0</v>
      </c>
      <c r="U14" s="168">
        <f t="shared" si="4"/>
        <v>0</v>
      </c>
      <c r="V14" s="159"/>
    </row>
    <row r="15" spans="1:22" x14ac:dyDescent="0.25">
      <c r="A15" s="169" t="s">
        <v>16</v>
      </c>
      <c r="B15" s="388"/>
      <c r="C15" s="268"/>
      <c r="D15" s="269"/>
      <c r="E15" s="272"/>
      <c r="F15" s="278"/>
      <c r="G15" s="252">
        <f t="shared" si="0"/>
        <v>0</v>
      </c>
      <c r="H15" s="272"/>
      <c r="I15" s="203">
        <f t="shared" si="5"/>
        <v>0</v>
      </c>
      <c r="J15" s="110">
        <f t="shared" si="6"/>
        <v>0</v>
      </c>
      <c r="K15" s="377"/>
      <c r="L15" s="378"/>
      <c r="M15" s="378"/>
      <c r="N15" s="420"/>
      <c r="O15" s="379"/>
      <c r="P15" s="164">
        <f t="shared" si="1"/>
        <v>0</v>
      </c>
      <c r="Q15" s="380"/>
      <c r="R15" s="381"/>
      <c r="S15" s="110">
        <f t="shared" si="2"/>
        <v>0</v>
      </c>
      <c r="T15" s="167">
        <f t="shared" si="3"/>
        <v>0</v>
      </c>
      <c r="U15" s="168">
        <f t="shared" si="4"/>
        <v>0</v>
      </c>
      <c r="V15" s="159"/>
    </row>
    <row r="16" spans="1:22" x14ac:dyDescent="0.25">
      <c r="A16" s="169" t="s">
        <v>17</v>
      </c>
      <c r="B16" s="388"/>
      <c r="C16" s="268"/>
      <c r="D16" s="269"/>
      <c r="E16" s="272"/>
      <c r="F16" s="278"/>
      <c r="G16" s="252">
        <f t="shared" si="0"/>
        <v>0</v>
      </c>
      <c r="H16" s="272"/>
      <c r="I16" s="203">
        <f t="shared" si="5"/>
        <v>0</v>
      </c>
      <c r="J16" s="110">
        <f t="shared" si="6"/>
        <v>0</v>
      </c>
      <c r="K16" s="377"/>
      <c r="L16" s="378"/>
      <c r="M16" s="378"/>
      <c r="N16" s="420"/>
      <c r="O16" s="379"/>
      <c r="P16" s="164">
        <f t="shared" si="1"/>
        <v>0</v>
      </c>
      <c r="Q16" s="380"/>
      <c r="R16" s="381"/>
      <c r="S16" s="110">
        <f t="shared" si="2"/>
        <v>0</v>
      </c>
      <c r="T16" s="167">
        <f t="shared" si="3"/>
        <v>0</v>
      </c>
      <c r="U16" s="168">
        <f t="shared" si="4"/>
        <v>0</v>
      </c>
      <c r="V16" s="159"/>
    </row>
    <row r="17" spans="1:22" x14ac:dyDescent="0.25">
      <c r="A17" s="169" t="s">
        <v>18</v>
      </c>
      <c r="B17" s="388"/>
      <c r="C17" s="268"/>
      <c r="D17" s="269"/>
      <c r="E17" s="272"/>
      <c r="F17" s="278"/>
      <c r="G17" s="252">
        <f t="shared" si="0"/>
        <v>0</v>
      </c>
      <c r="H17" s="272"/>
      <c r="I17" s="203">
        <f t="shared" si="5"/>
        <v>0</v>
      </c>
      <c r="J17" s="110">
        <f t="shared" si="6"/>
        <v>0</v>
      </c>
      <c r="K17" s="377"/>
      <c r="L17" s="378"/>
      <c r="M17" s="378"/>
      <c r="N17" s="420"/>
      <c r="O17" s="379"/>
      <c r="P17" s="164">
        <f t="shared" si="1"/>
        <v>0</v>
      </c>
      <c r="Q17" s="380"/>
      <c r="R17" s="381"/>
      <c r="S17" s="110">
        <f t="shared" si="2"/>
        <v>0</v>
      </c>
      <c r="T17" s="167">
        <f t="shared" si="3"/>
        <v>0</v>
      </c>
      <c r="U17" s="168">
        <f t="shared" si="4"/>
        <v>0</v>
      </c>
      <c r="V17" s="159"/>
    </row>
    <row r="18" spans="1:22" x14ac:dyDescent="0.25">
      <c r="A18" s="169" t="s">
        <v>19</v>
      </c>
      <c r="B18" s="388"/>
      <c r="C18" s="268"/>
      <c r="D18" s="269"/>
      <c r="E18" s="272"/>
      <c r="F18" s="278"/>
      <c r="G18" s="252">
        <f t="shared" si="0"/>
        <v>0</v>
      </c>
      <c r="H18" s="272"/>
      <c r="I18" s="203">
        <f t="shared" si="5"/>
        <v>0</v>
      </c>
      <c r="J18" s="110">
        <f t="shared" si="6"/>
        <v>0</v>
      </c>
      <c r="K18" s="377"/>
      <c r="L18" s="378"/>
      <c r="M18" s="378"/>
      <c r="N18" s="420"/>
      <c r="O18" s="379"/>
      <c r="P18" s="164">
        <f t="shared" si="1"/>
        <v>0</v>
      </c>
      <c r="Q18" s="380"/>
      <c r="R18" s="381"/>
      <c r="S18" s="110">
        <f t="shared" si="2"/>
        <v>0</v>
      </c>
      <c r="T18" s="167">
        <f t="shared" si="3"/>
        <v>0</v>
      </c>
      <c r="U18" s="168">
        <f t="shared" si="4"/>
        <v>0</v>
      </c>
      <c r="V18" s="159"/>
    </row>
    <row r="19" spans="1:22" x14ac:dyDescent="0.25">
      <c r="A19" s="169" t="s">
        <v>20</v>
      </c>
      <c r="B19" s="388"/>
      <c r="C19" s="268"/>
      <c r="D19" s="269"/>
      <c r="E19" s="272"/>
      <c r="F19" s="278"/>
      <c r="G19" s="252">
        <f t="shared" si="0"/>
        <v>0</v>
      </c>
      <c r="H19" s="272"/>
      <c r="I19" s="203">
        <f t="shared" si="5"/>
        <v>0</v>
      </c>
      <c r="J19" s="110">
        <f t="shared" si="6"/>
        <v>0</v>
      </c>
      <c r="K19" s="377"/>
      <c r="L19" s="378"/>
      <c r="M19" s="378"/>
      <c r="N19" s="420"/>
      <c r="O19" s="379"/>
      <c r="P19" s="164">
        <f t="shared" si="1"/>
        <v>0</v>
      </c>
      <c r="Q19" s="380"/>
      <c r="R19" s="381"/>
      <c r="S19" s="110">
        <f t="shared" si="2"/>
        <v>0</v>
      </c>
      <c r="T19" s="167">
        <f t="shared" si="3"/>
        <v>0</v>
      </c>
      <c r="U19" s="168">
        <f t="shared" si="4"/>
        <v>0</v>
      </c>
      <c r="V19" s="159"/>
    </row>
    <row r="20" spans="1:22" x14ac:dyDescent="0.25">
      <c r="A20" s="390" t="s">
        <v>21</v>
      </c>
      <c r="B20" s="388"/>
      <c r="C20" s="268"/>
      <c r="D20" s="269"/>
      <c r="E20" s="272"/>
      <c r="F20" s="278"/>
      <c r="G20" s="252">
        <f t="shared" si="0"/>
        <v>0</v>
      </c>
      <c r="H20" s="272"/>
      <c r="I20" s="203">
        <f t="shared" si="5"/>
        <v>0</v>
      </c>
      <c r="J20" s="110">
        <f t="shared" si="6"/>
        <v>0</v>
      </c>
      <c r="K20" s="377"/>
      <c r="L20" s="378"/>
      <c r="M20" s="378"/>
      <c r="N20" s="420"/>
      <c r="O20" s="379"/>
      <c r="P20" s="164">
        <f t="shared" si="1"/>
        <v>0</v>
      </c>
      <c r="Q20" s="380"/>
      <c r="R20" s="381"/>
      <c r="S20" s="110">
        <f t="shared" si="2"/>
        <v>0</v>
      </c>
      <c r="T20" s="167">
        <f t="shared" si="3"/>
        <v>0</v>
      </c>
      <c r="U20" s="168">
        <f t="shared" si="4"/>
        <v>0</v>
      </c>
      <c r="V20" s="159"/>
    </row>
    <row r="21" spans="1:22" x14ac:dyDescent="0.25">
      <c r="A21" s="390" t="s">
        <v>22</v>
      </c>
      <c r="B21" s="388"/>
      <c r="C21" s="268"/>
      <c r="D21" s="269"/>
      <c r="E21" s="272"/>
      <c r="F21" s="278"/>
      <c r="G21" s="252">
        <f t="shared" si="0"/>
        <v>0</v>
      </c>
      <c r="H21" s="272"/>
      <c r="I21" s="203">
        <f t="shared" si="5"/>
        <v>0</v>
      </c>
      <c r="J21" s="110">
        <f t="shared" si="6"/>
        <v>0</v>
      </c>
      <c r="K21" s="377"/>
      <c r="L21" s="378"/>
      <c r="M21" s="378"/>
      <c r="N21" s="420"/>
      <c r="O21" s="379"/>
      <c r="P21" s="164">
        <f t="shared" si="1"/>
        <v>0</v>
      </c>
      <c r="Q21" s="380"/>
      <c r="R21" s="381"/>
      <c r="S21" s="110">
        <f t="shared" si="2"/>
        <v>0</v>
      </c>
      <c r="T21" s="167">
        <f t="shared" si="3"/>
        <v>0</v>
      </c>
      <c r="U21" s="168">
        <f t="shared" si="4"/>
        <v>0</v>
      </c>
      <c r="V21" s="159"/>
    </row>
    <row r="22" spans="1:22" x14ac:dyDescent="0.25">
      <c r="A22" s="390" t="s">
        <v>23</v>
      </c>
      <c r="B22" s="388"/>
      <c r="C22" s="268"/>
      <c r="D22" s="269"/>
      <c r="E22" s="272"/>
      <c r="F22" s="278"/>
      <c r="G22" s="252">
        <f t="shared" si="0"/>
        <v>0</v>
      </c>
      <c r="H22" s="272"/>
      <c r="I22" s="203">
        <f t="shared" si="5"/>
        <v>0</v>
      </c>
      <c r="J22" s="110">
        <f t="shared" si="6"/>
        <v>0</v>
      </c>
      <c r="K22" s="377"/>
      <c r="L22" s="378"/>
      <c r="M22" s="378"/>
      <c r="N22" s="420"/>
      <c r="O22" s="379"/>
      <c r="P22" s="164">
        <f t="shared" si="1"/>
        <v>0</v>
      </c>
      <c r="Q22" s="380"/>
      <c r="R22" s="381"/>
      <c r="S22" s="110">
        <f t="shared" si="2"/>
        <v>0</v>
      </c>
      <c r="T22" s="167">
        <f t="shared" si="3"/>
        <v>0</v>
      </c>
      <c r="U22" s="168">
        <f t="shared" si="4"/>
        <v>0</v>
      </c>
      <c r="V22" s="159"/>
    </row>
    <row r="23" spans="1:22" x14ac:dyDescent="0.25">
      <c r="A23" s="390" t="s">
        <v>24</v>
      </c>
      <c r="B23" s="389"/>
      <c r="C23" s="174"/>
      <c r="D23" s="175"/>
      <c r="E23" s="44"/>
      <c r="F23" s="248"/>
      <c r="G23" s="252">
        <f t="shared" si="0"/>
        <v>0</v>
      </c>
      <c r="H23" s="44"/>
      <c r="I23" s="203">
        <f t="shared" si="5"/>
        <v>0</v>
      </c>
      <c r="J23" s="110">
        <f t="shared" si="6"/>
        <v>0</v>
      </c>
      <c r="K23" s="44"/>
      <c r="L23" s="171"/>
      <c r="M23" s="171"/>
      <c r="N23" s="245"/>
      <c r="O23" s="248"/>
      <c r="P23" s="164">
        <f t="shared" si="1"/>
        <v>0</v>
      </c>
      <c r="Q23" s="173"/>
      <c r="R23" s="211"/>
      <c r="S23" s="110">
        <f t="shared" si="2"/>
        <v>0</v>
      </c>
      <c r="T23" s="167">
        <f t="shared" si="3"/>
        <v>0</v>
      </c>
      <c r="U23" s="168">
        <f t="shared" si="4"/>
        <v>0</v>
      </c>
      <c r="V23" s="159"/>
    </row>
    <row r="24" spans="1:22" x14ac:dyDescent="0.25">
      <c r="A24" s="390" t="s">
        <v>25</v>
      </c>
      <c r="B24" s="170"/>
      <c r="C24" s="174"/>
      <c r="D24" s="175"/>
      <c r="E24" s="44"/>
      <c r="F24" s="248"/>
      <c r="G24" s="252">
        <f t="shared" si="0"/>
        <v>0</v>
      </c>
      <c r="H24" s="44"/>
      <c r="I24" s="204">
        <f>ROUND(IF(E24=0,,H24*T24),0)</f>
        <v>0</v>
      </c>
      <c r="J24" s="110">
        <f t="shared" si="6"/>
        <v>0</v>
      </c>
      <c r="K24" s="44"/>
      <c r="L24" s="171"/>
      <c r="M24" s="171"/>
      <c r="N24" s="245"/>
      <c r="O24" s="248"/>
      <c r="P24" s="164">
        <f t="shared" si="1"/>
        <v>0</v>
      </c>
      <c r="Q24" s="173"/>
      <c r="R24" s="211"/>
      <c r="S24" s="110">
        <f t="shared" si="2"/>
        <v>0</v>
      </c>
      <c r="T24" s="205">
        <f t="shared" si="3"/>
        <v>0</v>
      </c>
      <c r="U24" s="168">
        <f t="shared" si="4"/>
        <v>0</v>
      </c>
      <c r="V24" s="159"/>
    </row>
    <row r="25" spans="1:22" ht="13.8" thickBot="1" x14ac:dyDescent="0.3">
      <c r="A25" s="390" t="s">
        <v>26</v>
      </c>
      <c r="B25" s="170"/>
      <c r="C25" s="174"/>
      <c r="D25" s="175"/>
      <c r="E25" s="176"/>
      <c r="F25" s="344"/>
      <c r="G25" s="252">
        <f t="shared" si="0"/>
        <v>0</v>
      </c>
      <c r="H25" s="44"/>
      <c r="I25" s="204">
        <f>ROUND(IF(D25=0,,H25*T25),0)</f>
        <v>0</v>
      </c>
      <c r="J25" s="110">
        <f t="shared" si="6"/>
        <v>0</v>
      </c>
      <c r="K25" s="177"/>
      <c r="L25" s="178"/>
      <c r="M25" s="178"/>
      <c r="N25" s="246"/>
      <c r="O25" s="249"/>
      <c r="P25" s="164">
        <f t="shared" si="1"/>
        <v>0</v>
      </c>
      <c r="Q25" s="173"/>
      <c r="R25" s="211"/>
      <c r="S25" s="110">
        <f t="shared" si="2"/>
        <v>0</v>
      </c>
      <c r="T25" s="205">
        <f t="shared" si="3"/>
        <v>0</v>
      </c>
      <c r="U25" s="168">
        <f t="shared" si="4"/>
        <v>0</v>
      </c>
      <c r="V25" s="159"/>
    </row>
    <row r="26" spans="1:22" x14ac:dyDescent="0.25">
      <c r="A26" s="462" t="s">
        <v>67</v>
      </c>
      <c r="B26" s="20" t="s">
        <v>68</v>
      </c>
      <c r="C26" s="212">
        <f>SUM(C6:C25)</f>
        <v>0</v>
      </c>
      <c r="D26" s="189">
        <f>SUM(D6:D25)</f>
        <v>0</v>
      </c>
      <c r="E26" s="208"/>
      <c r="F26" s="183"/>
      <c r="G26" s="189">
        <f t="shared" ref="G26:P26" si="7">SUM(G6:G25)</f>
        <v>0</v>
      </c>
      <c r="H26" s="184">
        <f t="shared" si="7"/>
        <v>0</v>
      </c>
      <c r="I26" s="185">
        <f t="shared" si="7"/>
        <v>0</v>
      </c>
      <c r="J26" s="321">
        <f t="shared" si="7"/>
        <v>0</v>
      </c>
      <c r="K26" s="184">
        <f t="shared" si="7"/>
        <v>0</v>
      </c>
      <c r="L26" s="186">
        <f t="shared" si="7"/>
        <v>0</v>
      </c>
      <c r="M26" s="186">
        <f t="shared" si="7"/>
        <v>0</v>
      </c>
      <c r="N26" s="186">
        <f t="shared" si="7"/>
        <v>0</v>
      </c>
      <c r="O26" s="185">
        <f t="shared" si="7"/>
        <v>0</v>
      </c>
      <c r="P26" s="219">
        <f t="shared" si="7"/>
        <v>0</v>
      </c>
      <c r="Q26" s="187"/>
      <c r="R26" s="184">
        <f>SUM(R6:R25)</f>
        <v>0</v>
      </c>
      <c r="S26" s="184">
        <f>SUM(S6:S25)</f>
        <v>0</v>
      </c>
      <c r="T26" s="214">
        <f>SUM(T6:T25)</f>
        <v>0</v>
      </c>
      <c r="U26" s="214">
        <f>SUM(U6:U25)</f>
        <v>0</v>
      </c>
      <c r="V26" s="159"/>
    </row>
    <row r="27" spans="1:22" ht="13.8" thickBot="1" x14ac:dyDescent="0.3">
      <c r="A27" s="463"/>
      <c r="B27" s="24" t="s">
        <v>69</v>
      </c>
      <c r="C27" s="215">
        <f>IF(C6&gt;0,AVERAGE(C6:C25),0)</f>
        <v>0</v>
      </c>
      <c r="D27" s="216">
        <f>IF(D6&gt;0,AVERAGE(D6:D25),0)</f>
        <v>0</v>
      </c>
      <c r="E27" s="217">
        <f>IF(E6&gt;0,AVERAGE(E6:E25),0)</f>
        <v>0</v>
      </c>
      <c r="F27" s="193">
        <f>IF(F6&gt;0,AVERAGE(F6:F25),0)</f>
        <v>0</v>
      </c>
      <c r="G27" s="216">
        <f>IF(U26&gt;0,IF(G26/U26&gt;12,12,G26/U26),0)</f>
        <v>0</v>
      </c>
      <c r="H27" s="196">
        <f>IF(H6&gt;0,AVERAGE(H6:H25),0)</f>
        <v>0</v>
      </c>
      <c r="I27" s="194">
        <f>IF(T26=0,0,I26/T26)</f>
        <v>0</v>
      </c>
      <c r="J27" s="195">
        <f>IF(T26=0,0,J26/T26)</f>
        <v>0</v>
      </c>
      <c r="K27" s="196">
        <f>IF(K26&gt;0,AVERAGE(K6:K25),0)</f>
        <v>0</v>
      </c>
      <c r="L27" s="197">
        <f>IF(L26&gt;0,AVERAGE(L6:L25),0)</f>
        <v>0</v>
      </c>
      <c r="M27" s="197">
        <f>IF(M26&gt;0,AVERAGE(M6:M25),0)</f>
        <v>0</v>
      </c>
      <c r="N27" s="197">
        <f>IF(N26&gt;0,AVERAGE(N6:N25),0)</f>
        <v>0</v>
      </c>
      <c r="O27" s="194">
        <f>IF(O26&gt;0,AVERAGE(O6:O25),0)</f>
        <v>0</v>
      </c>
      <c r="P27" s="209">
        <f>IF(T26=0,0,P26/T26)</f>
        <v>0</v>
      </c>
      <c r="Q27" s="198"/>
      <c r="R27" s="199"/>
      <c r="S27" s="200"/>
      <c r="T27" s="201"/>
      <c r="U27" s="202"/>
      <c r="V27" s="159"/>
    </row>
    <row r="28" spans="1:22" x14ac:dyDescent="0.25">
      <c r="D28" s="160"/>
      <c r="E28" s="159"/>
      <c r="O28" s="31"/>
      <c r="P28" s="30"/>
      <c r="Q28" s="31"/>
      <c r="R28" s="31" t="s">
        <v>70</v>
      </c>
      <c r="S28" s="32">
        <f>IF(T26=0,0,(S26-12*J26-R26)/T26/12)</f>
        <v>0</v>
      </c>
      <c r="V28" s="159"/>
    </row>
    <row r="29" spans="1:22" x14ac:dyDescent="0.25">
      <c r="D29" s="160"/>
      <c r="E29" s="159"/>
      <c r="P29" s="218"/>
      <c r="S29" s="160"/>
      <c r="V29" s="159"/>
    </row>
    <row r="30" spans="1:22" ht="13.5" customHeight="1" thickBot="1" x14ac:dyDescent="0.3">
      <c r="B30" s="31" t="s">
        <v>115</v>
      </c>
      <c r="D30" s="160"/>
      <c r="E30" s="159"/>
      <c r="V30" s="159"/>
    </row>
    <row r="31" spans="1:22" s="156" customFormat="1" ht="12" customHeight="1" x14ac:dyDescent="0.2">
      <c r="A31" s="434"/>
      <c r="B31" s="466" t="s">
        <v>0</v>
      </c>
      <c r="C31" s="464" t="s">
        <v>1</v>
      </c>
      <c r="D31" s="465"/>
      <c r="E31" s="437" t="s">
        <v>2</v>
      </c>
      <c r="F31" s="438"/>
      <c r="G31" s="102"/>
      <c r="H31" s="438" t="s">
        <v>97</v>
      </c>
      <c r="I31" s="455"/>
      <c r="J31" s="434" t="s">
        <v>109</v>
      </c>
      <c r="K31" s="458" t="s">
        <v>3</v>
      </c>
      <c r="L31" s="459"/>
      <c r="M31" s="459"/>
      <c r="N31" s="460"/>
      <c r="O31" s="461"/>
      <c r="P31" s="434" t="s">
        <v>98</v>
      </c>
      <c r="Q31" s="434" t="s">
        <v>114</v>
      </c>
      <c r="R31" s="456" t="s">
        <v>99</v>
      </c>
      <c r="S31" s="434" t="s">
        <v>100</v>
      </c>
      <c r="T31" s="474" t="s">
        <v>101</v>
      </c>
      <c r="U31" s="434" t="s">
        <v>123</v>
      </c>
    </row>
    <row r="32" spans="1:22" s="156" customFormat="1" ht="23.25" customHeight="1" thickBot="1" x14ac:dyDescent="0.25">
      <c r="A32" s="435"/>
      <c r="B32" s="467"/>
      <c r="C32" s="4" t="s">
        <v>102</v>
      </c>
      <c r="D32" s="108" t="s">
        <v>103</v>
      </c>
      <c r="E32" s="4" t="s">
        <v>104</v>
      </c>
      <c r="F32" s="109" t="s">
        <v>105</v>
      </c>
      <c r="G32" s="6" t="s">
        <v>113</v>
      </c>
      <c r="H32" s="366" t="s">
        <v>106</v>
      </c>
      <c r="I32" s="367" t="s">
        <v>103</v>
      </c>
      <c r="J32" s="436"/>
      <c r="K32" s="54" t="s">
        <v>4</v>
      </c>
      <c r="L32" s="55" t="s">
        <v>5</v>
      </c>
      <c r="M32" s="55" t="s">
        <v>128</v>
      </c>
      <c r="N32" s="396" t="s">
        <v>146</v>
      </c>
      <c r="O32" s="56" t="s">
        <v>108</v>
      </c>
      <c r="P32" s="435"/>
      <c r="Q32" s="436"/>
      <c r="R32" s="457"/>
      <c r="S32" s="436"/>
      <c r="T32" s="475"/>
      <c r="U32" s="436"/>
    </row>
    <row r="33" spans="1:22" x14ac:dyDescent="0.25">
      <c r="A33" s="161" t="s">
        <v>7</v>
      </c>
      <c r="B33" s="267"/>
      <c r="C33" s="268"/>
      <c r="D33" s="269"/>
      <c r="E33" s="270"/>
      <c r="F33" s="303"/>
      <c r="G33" s="252">
        <f>IF(F33&gt;0,D33/C33*(F33+Q33/12),0)</f>
        <v>0</v>
      </c>
      <c r="H33" s="272"/>
      <c r="I33" s="203">
        <f>ROUND(IF(E33=0,,H33*T33),0)</f>
        <v>0</v>
      </c>
      <c r="J33" s="110">
        <f>ROUND(IF((D33-C33)&lt;0,,(I33+L33+N33)/40*(D33-C33)*1.25),0)</f>
        <v>0</v>
      </c>
      <c r="K33" s="270"/>
      <c r="L33" s="273"/>
      <c r="M33" s="273"/>
      <c r="N33" s="242"/>
      <c r="O33" s="303"/>
      <c r="P33" s="164">
        <f t="shared" ref="P33:P40" si="8">SUM(I33:O33)</f>
        <v>0</v>
      </c>
      <c r="Q33" s="165"/>
      <c r="R33" s="166"/>
      <c r="S33" s="110">
        <f t="shared" ref="S33:S40" si="9">SUM(P33*12+R33)</f>
        <v>0</v>
      </c>
      <c r="T33" s="167">
        <f t="shared" ref="T33:T40" si="10">ROUND(IF(C33=0,0,IF((D33/C33)&gt;1,1,D33/C33)),2)</f>
        <v>0</v>
      </c>
      <c r="U33" s="168">
        <f t="shared" ref="U33:U40" si="11">IF(C33=0,0,D33/C33)</f>
        <v>0</v>
      </c>
      <c r="V33" s="159"/>
    </row>
    <row r="34" spans="1:22" x14ac:dyDescent="0.25">
      <c r="A34" s="169" t="s">
        <v>8</v>
      </c>
      <c r="B34" s="277"/>
      <c r="C34" s="283"/>
      <c r="D34" s="284"/>
      <c r="E34" s="279"/>
      <c r="F34" s="304"/>
      <c r="G34" s="252">
        <f t="shared" ref="G34:G40" si="12">IF(F34&gt;0,D34/C34*(F34+Q34/12),0)</f>
        <v>0</v>
      </c>
      <c r="H34" s="279"/>
      <c r="I34" s="204">
        <f>ROUND(IF(E34=0,,H34*T34),0)</f>
        <v>0</v>
      </c>
      <c r="J34" s="110">
        <f t="shared" ref="J34:J40" si="13">ROUND(IF((D34-C34)&lt;0,,(I34+L34+N34)/40*(D34-C34)*1.25),0)</f>
        <v>0</v>
      </c>
      <c r="K34" s="279"/>
      <c r="L34" s="280"/>
      <c r="M34" s="280"/>
      <c r="N34" s="243"/>
      <c r="O34" s="304"/>
      <c r="P34" s="164">
        <f t="shared" si="8"/>
        <v>0</v>
      </c>
      <c r="Q34" s="172"/>
      <c r="R34" s="173"/>
      <c r="S34" s="110">
        <f t="shared" si="9"/>
        <v>0</v>
      </c>
      <c r="T34" s="205">
        <f t="shared" si="10"/>
        <v>0</v>
      </c>
      <c r="U34" s="168">
        <f t="shared" si="11"/>
        <v>0</v>
      </c>
      <c r="V34" s="159"/>
    </row>
    <row r="35" spans="1:22" x14ac:dyDescent="0.25">
      <c r="A35" s="169" t="s">
        <v>9</v>
      </c>
      <c r="B35" s="277"/>
      <c r="C35" s="283"/>
      <c r="D35" s="284"/>
      <c r="E35" s="279"/>
      <c r="F35" s="304"/>
      <c r="G35" s="252">
        <f t="shared" si="12"/>
        <v>0</v>
      </c>
      <c r="H35" s="279"/>
      <c r="I35" s="204">
        <f>ROUND(IF(E35=0,,H35*T35),0)</f>
        <v>0</v>
      </c>
      <c r="J35" s="110">
        <f t="shared" si="13"/>
        <v>0</v>
      </c>
      <c r="K35" s="279"/>
      <c r="L35" s="280"/>
      <c r="M35" s="280"/>
      <c r="N35" s="243"/>
      <c r="O35" s="304"/>
      <c r="P35" s="164">
        <f t="shared" si="8"/>
        <v>0</v>
      </c>
      <c r="Q35" s="172"/>
      <c r="R35" s="173"/>
      <c r="S35" s="110">
        <f t="shared" si="9"/>
        <v>0</v>
      </c>
      <c r="T35" s="205">
        <f t="shared" si="10"/>
        <v>0</v>
      </c>
      <c r="U35" s="168">
        <f t="shared" si="11"/>
        <v>0</v>
      </c>
      <c r="V35" s="159"/>
    </row>
    <row r="36" spans="1:22" x14ac:dyDescent="0.25">
      <c r="A36" s="169" t="s">
        <v>10</v>
      </c>
      <c r="B36" s="170"/>
      <c r="C36" s="174"/>
      <c r="D36" s="175"/>
      <c r="E36" s="44"/>
      <c r="F36" s="248"/>
      <c r="G36" s="252">
        <f t="shared" si="12"/>
        <v>0</v>
      </c>
      <c r="H36" s="44"/>
      <c r="I36" s="204">
        <f>ROUND(IF(D36=0,,H36*T36),0)</f>
        <v>0</v>
      </c>
      <c r="J36" s="110">
        <f t="shared" si="13"/>
        <v>0</v>
      </c>
      <c r="K36" s="44"/>
      <c r="L36" s="171"/>
      <c r="M36" s="171"/>
      <c r="N36" s="245"/>
      <c r="O36" s="248"/>
      <c r="P36" s="164">
        <f t="shared" si="8"/>
        <v>0</v>
      </c>
      <c r="Q36" s="172"/>
      <c r="R36" s="173"/>
      <c r="S36" s="110">
        <f t="shared" si="9"/>
        <v>0</v>
      </c>
      <c r="T36" s="205">
        <f t="shared" si="10"/>
        <v>0</v>
      </c>
      <c r="U36" s="168">
        <f t="shared" si="11"/>
        <v>0</v>
      </c>
      <c r="V36" s="159"/>
    </row>
    <row r="37" spans="1:22" x14ac:dyDescent="0.25">
      <c r="A37" s="169" t="s">
        <v>11</v>
      </c>
      <c r="B37" s="170"/>
      <c r="C37" s="174"/>
      <c r="D37" s="175"/>
      <c r="E37" s="44"/>
      <c r="F37" s="248"/>
      <c r="G37" s="252">
        <f t="shared" si="12"/>
        <v>0</v>
      </c>
      <c r="H37" s="44"/>
      <c r="I37" s="204">
        <f>ROUND(IF(D37=0,,H37*T37),0)</f>
        <v>0</v>
      </c>
      <c r="J37" s="110">
        <f t="shared" si="13"/>
        <v>0</v>
      </c>
      <c r="K37" s="44"/>
      <c r="L37" s="171"/>
      <c r="M37" s="171"/>
      <c r="N37" s="245"/>
      <c r="O37" s="248"/>
      <c r="P37" s="164">
        <f t="shared" si="8"/>
        <v>0</v>
      </c>
      <c r="Q37" s="172"/>
      <c r="R37" s="173"/>
      <c r="S37" s="110">
        <f t="shared" si="9"/>
        <v>0</v>
      </c>
      <c r="T37" s="205">
        <f t="shared" si="10"/>
        <v>0</v>
      </c>
      <c r="U37" s="168">
        <f t="shared" si="11"/>
        <v>0</v>
      </c>
      <c r="V37" s="159"/>
    </row>
    <row r="38" spans="1:22" x14ac:dyDescent="0.25">
      <c r="A38" s="169" t="s">
        <v>12</v>
      </c>
      <c r="B38" s="170"/>
      <c r="C38" s="174"/>
      <c r="D38" s="175"/>
      <c r="E38" s="44"/>
      <c r="F38" s="248"/>
      <c r="G38" s="252">
        <f t="shared" si="12"/>
        <v>0</v>
      </c>
      <c r="H38" s="44"/>
      <c r="I38" s="204">
        <f>ROUND(IF(D38=0,,H38*T38),0)</f>
        <v>0</v>
      </c>
      <c r="J38" s="110">
        <f t="shared" si="13"/>
        <v>0</v>
      </c>
      <c r="K38" s="44"/>
      <c r="L38" s="171"/>
      <c r="M38" s="171"/>
      <c r="N38" s="245"/>
      <c r="O38" s="248"/>
      <c r="P38" s="164">
        <f t="shared" si="8"/>
        <v>0</v>
      </c>
      <c r="Q38" s="172"/>
      <c r="R38" s="173"/>
      <c r="S38" s="110">
        <f t="shared" si="9"/>
        <v>0</v>
      </c>
      <c r="T38" s="205">
        <f t="shared" si="10"/>
        <v>0</v>
      </c>
      <c r="U38" s="168">
        <f t="shared" si="11"/>
        <v>0</v>
      </c>
      <c r="V38" s="159"/>
    </row>
    <row r="39" spans="1:22" x14ac:dyDescent="0.25">
      <c r="A39" s="169" t="s">
        <v>13</v>
      </c>
      <c r="B39" s="170"/>
      <c r="C39" s="174"/>
      <c r="D39" s="175"/>
      <c r="E39" s="44"/>
      <c r="F39" s="248"/>
      <c r="G39" s="252">
        <f t="shared" si="12"/>
        <v>0</v>
      </c>
      <c r="H39" s="44"/>
      <c r="I39" s="204">
        <f>ROUND(IF(D39=0,,H39*T39),0)</f>
        <v>0</v>
      </c>
      <c r="J39" s="110">
        <f t="shared" si="13"/>
        <v>0</v>
      </c>
      <c r="K39" s="44"/>
      <c r="L39" s="171"/>
      <c r="M39" s="171"/>
      <c r="N39" s="245"/>
      <c r="O39" s="248"/>
      <c r="P39" s="164">
        <f t="shared" si="8"/>
        <v>0</v>
      </c>
      <c r="Q39" s="172"/>
      <c r="R39" s="173"/>
      <c r="S39" s="110">
        <f t="shared" si="9"/>
        <v>0</v>
      </c>
      <c r="T39" s="205">
        <f t="shared" si="10"/>
        <v>0</v>
      </c>
      <c r="U39" s="168">
        <f t="shared" si="11"/>
        <v>0</v>
      </c>
      <c r="V39" s="159"/>
    </row>
    <row r="40" spans="1:22" ht="13.8" thickBot="1" x14ac:dyDescent="0.3">
      <c r="A40" s="169" t="s">
        <v>14</v>
      </c>
      <c r="B40" s="170"/>
      <c r="C40" s="174"/>
      <c r="D40" s="175"/>
      <c r="E40" s="176"/>
      <c r="F40" s="344"/>
      <c r="G40" s="252">
        <f t="shared" si="12"/>
        <v>0</v>
      </c>
      <c r="H40" s="44"/>
      <c r="I40" s="204">
        <f>ROUND(IF(D40=0,,H40*T40),0)</f>
        <v>0</v>
      </c>
      <c r="J40" s="110">
        <f t="shared" si="13"/>
        <v>0</v>
      </c>
      <c r="K40" s="177"/>
      <c r="L40" s="178"/>
      <c r="M40" s="178"/>
      <c r="N40" s="246"/>
      <c r="O40" s="249"/>
      <c r="P40" s="164">
        <f t="shared" si="8"/>
        <v>0</v>
      </c>
      <c r="Q40" s="172"/>
      <c r="R40" s="180"/>
      <c r="S40" s="110">
        <f t="shared" si="9"/>
        <v>0</v>
      </c>
      <c r="T40" s="205">
        <f t="shared" si="10"/>
        <v>0</v>
      </c>
      <c r="U40" s="168">
        <f t="shared" si="11"/>
        <v>0</v>
      </c>
      <c r="V40" s="159"/>
    </row>
    <row r="41" spans="1:22" x14ac:dyDescent="0.25">
      <c r="A41" s="462" t="s">
        <v>67</v>
      </c>
      <c r="B41" s="20" t="s">
        <v>68</v>
      </c>
      <c r="C41" s="181">
        <f>SUM(C33:C40)</f>
        <v>0</v>
      </c>
      <c r="D41" s="182">
        <f>SUM(D33:D40)</f>
        <v>0</v>
      </c>
      <c r="E41" s="208"/>
      <c r="F41" s="337"/>
      <c r="G41" s="189">
        <f>SUM(G33:G40)</f>
        <v>0</v>
      </c>
      <c r="H41" s="184">
        <f>SUM(H33:H40)</f>
        <v>0</v>
      </c>
      <c r="I41" s="219">
        <f t="shared" ref="I41:S41" si="14">SUM(I33:I40)</f>
        <v>0</v>
      </c>
      <c r="J41" s="321">
        <f t="shared" si="14"/>
        <v>0</v>
      </c>
      <c r="K41" s="184">
        <f t="shared" si="14"/>
        <v>0</v>
      </c>
      <c r="L41" s="186">
        <f t="shared" si="14"/>
        <v>0</v>
      </c>
      <c r="M41" s="186">
        <f t="shared" si="14"/>
        <v>0</v>
      </c>
      <c r="N41" s="186">
        <f t="shared" si="14"/>
        <v>0</v>
      </c>
      <c r="O41" s="185">
        <f t="shared" si="14"/>
        <v>0</v>
      </c>
      <c r="P41" s="219">
        <f t="shared" si="14"/>
        <v>0</v>
      </c>
      <c r="Q41" s="187"/>
      <c r="R41" s="184">
        <f t="shared" si="14"/>
        <v>0</v>
      </c>
      <c r="S41" s="184">
        <f t="shared" si="14"/>
        <v>0</v>
      </c>
      <c r="T41" s="214">
        <f>SUM(T33:T40)</f>
        <v>0</v>
      </c>
      <c r="U41" s="189">
        <f>SUM(U33:U40)</f>
        <v>0</v>
      </c>
      <c r="V41" s="159"/>
    </row>
    <row r="42" spans="1:22" ht="13.8" thickBot="1" x14ac:dyDescent="0.3">
      <c r="A42" s="463"/>
      <c r="B42" s="24" t="s">
        <v>69</v>
      </c>
      <c r="C42" s="190">
        <f>IF(C33&gt;0,AVERAGE(C33:C40),0)</f>
        <v>0</v>
      </c>
      <c r="D42" s="191">
        <f>IF(D33&gt;0,AVERAGE(D33:D40),0)</f>
        <v>0</v>
      </c>
      <c r="E42" s="217">
        <f>IF(E33&gt;0,AVERAGE(E33:E40),0)</f>
        <v>0</v>
      </c>
      <c r="F42" s="338">
        <f>IF(F33&gt;0,AVERAGE(F33:F40),0)</f>
        <v>0</v>
      </c>
      <c r="G42" s="216">
        <f>IF(U41&gt;0,IF(G41/U41&gt;12,12,G41/U41),0)</f>
        <v>0</v>
      </c>
      <c r="H42" s="196">
        <f>IF(H33&gt;0,AVERAGE(H33:H40),0)</f>
        <v>0</v>
      </c>
      <c r="I42" s="194">
        <f>IF(T41=0,0,I41/T41)</f>
        <v>0</v>
      </c>
      <c r="J42" s="195">
        <f>IF(T41=0,0,J41/T41)</f>
        <v>0</v>
      </c>
      <c r="K42" s="196">
        <f>IF(K41&gt;0,AVERAGE(K33:K40),0)</f>
        <v>0</v>
      </c>
      <c r="L42" s="197">
        <f>IF(L41&gt;0,AVERAGE(L33:L40),0)</f>
        <v>0</v>
      </c>
      <c r="M42" s="197">
        <f>IF(M41&gt;0,AVERAGE(M33:M40),0)</f>
        <v>0</v>
      </c>
      <c r="N42" s="197">
        <f>IF(N41&gt;0,AVERAGE(N33:N40),0)</f>
        <v>0</v>
      </c>
      <c r="O42" s="194">
        <f>IF(O41&gt;0,AVERAGE(O33:O40),0)</f>
        <v>0</v>
      </c>
      <c r="P42" s="209">
        <f>IF(T41=0,0,P41/T41)</f>
        <v>0</v>
      </c>
      <c r="Q42" s="198"/>
      <c r="R42" s="199"/>
      <c r="S42" s="200"/>
      <c r="T42" s="201"/>
      <c r="U42" s="202"/>
      <c r="V42" s="159"/>
    </row>
    <row r="43" spans="1:22" x14ac:dyDescent="0.25">
      <c r="D43" s="160"/>
      <c r="E43" s="159"/>
      <c r="O43" s="31"/>
      <c r="P43" s="30"/>
      <c r="Q43" s="31"/>
      <c r="R43" s="31" t="s">
        <v>70</v>
      </c>
      <c r="S43" s="32">
        <f>IF(T41=0,0,(S41-12*J41-R41)/T41/12)</f>
        <v>0</v>
      </c>
      <c r="V43" s="159"/>
    </row>
    <row r="44" spans="1:22" x14ac:dyDescent="0.25">
      <c r="D44" s="160"/>
      <c r="E44" s="159"/>
      <c r="O44" s="31"/>
      <c r="P44" s="30"/>
      <c r="Q44" s="31"/>
      <c r="R44" s="31"/>
      <c r="S44" s="31"/>
      <c r="V44" s="159"/>
    </row>
    <row r="45" spans="1:22" ht="13.8" thickBot="1" x14ac:dyDescent="0.3">
      <c r="B45" s="31" t="s">
        <v>79</v>
      </c>
      <c r="D45" s="160"/>
      <c r="E45" s="159"/>
      <c r="P45" s="218"/>
      <c r="V45" s="159"/>
    </row>
    <row r="46" spans="1:22" s="156" customFormat="1" ht="12" customHeight="1" x14ac:dyDescent="0.2">
      <c r="A46" s="434"/>
      <c r="B46" s="466" t="s">
        <v>0</v>
      </c>
      <c r="C46" s="464" t="s">
        <v>1</v>
      </c>
      <c r="D46" s="465"/>
      <c r="E46" s="437" t="s">
        <v>2</v>
      </c>
      <c r="F46" s="438"/>
      <c r="G46" s="102"/>
      <c r="H46" s="438" t="s">
        <v>97</v>
      </c>
      <c r="I46" s="455"/>
      <c r="J46" s="434" t="s">
        <v>109</v>
      </c>
      <c r="K46" s="458" t="s">
        <v>3</v>
      </c>
      <c r="L46" s="459"/>
      <c r="M46" s="459"/>
      <c r="N46" s="460"/>
      <c r="O46" s="461"/>
      <c r="P46" s="434" t="s">
        <v>98</v>
      </c>
      <c r="Q46" s="434" t="s">
        <v>114</v>
      </c>
      <c r="R46" s="456" t="s">
        <v>99</v>
      </c>
      <c r="S46" s="434" t="s">
        <v>100</v>
      </c>
      <c r="T46" s="474" t="s">
        <v>101</v>
      </c>
      <c r="U46" s="434" t="s">
        <v>123</v>
      </c>
    </row>
    <row r="47" spans="1:22" s="156" customFormat="1" ht="23.25" customHeight="1" thickBot="1" x14ac:dyDescent="0.25">
      <c r="A47" s="435"/>
      <c r="B47" s="467"/>
      <c r="C47" s="4" t="s">
        <v>102</v>
      </c>
      <c r="D47" s="108" t="s">
        <v>103</v>
      </c>
      <c r="E47" s="4" t="s">
        <v>104</v>
      </c>
      <c r="F47" s="109" t="s">
        <v>105</v>
      </c>
      <c r="G47" s="6" t="s">
        <v>113</v>
      </c>
      <c r="H47" s="5" t="s">
        <v>106</v>
      </c>
      <c r="I47" s="6" t="s">
        <v>103</v>
      </c>
      <c r="J47" s="436"/>
      <c r="K47" s="54" t="s">
        <v>4</v>
      </c>
      <c r="L47" s="55" t="s">
        <v>5</v>
      </c>
      <c r="M47" s="55" t="s">
        <v>128</v>
      </c>
      <c r="N47" s="396" t="s">
        <v>146</v>
      </c>
      <c r="O47" s="56" t="s">
        <v>108</v>
      </c>
      <c r="P47" s="436"/>
      <c r="Q47" s="436"/>
      <c r="R47" s="457"/>
      <c r="S47" s="436"/>
      <c r="T47" s="475"/>
      <c r="U47" s="436"/>
    </row>
    <row r="48" spans="1:22" x14ac:dyDescent="0.25">
      <c r="A48" s="161" t="s">
        <v>7</v>
      </c>
      <c r="B48" s="267"/>
      <c r="C48" s="268"/>
      <c r="D48" s="269"/>
      <c r="E48" s="306"/>
      <c r="F48" s="307"/>
      <c r="G48" s="189">
        <f>IF(F48&gt;0,D48/C48*(F48+Q48/12),0)</f>
        <v>0</v>
      </c>
      <c r="H48" s="272"/>
      <c r="I48" s="203">
        <f t="shared" ref="I48:I56" si="15">ROUND(IF(E48=0,,H48*T48),0)</f>
        <v>0</v>
      </c>
      <c r="J48" s="110">
        <f>ROUND(IF((D48-C48)&lt;0,,(I48+L48+N48)/40*(D48-C48)*1.25),0)</f>
        <v>0</v>
      </c>
      <c r="K48" s="162"/>
      <c r="L48" s="163"/>
      <c r="M48" s="163"/>
      <c r="N48" s="419"/>
      <c r="O48" s="247"/>
      <c r="P48" s="110">
        <f t="shared" ref="P48:P61" si="16">SUM(I48:O48)</f>
        <v>0</v>
      </c>
      <c r="Q48" s="274"/>
      <c r="R48" s="166"/>
      <c r="S48" s="110">
        <f t="shared" ref="S48:S61" si="17">SUM(P48*12+R48)</f>
        <v>0</v>
      </c>
      <c r="T48" s="167">
        <f t="shared" ref="T48:T61" si="18">ROUND(IF(C48=0,0,IF((D48/C48)&gt;1,1,D48/C48)),2)</f>
        <v>0</v>
      </c>
      <c r="U48" s="168">
        <f t="shared" ref="U48:U61" si="19">IF(C48=0,0,D48/C48)</f>
        <v>0</v>
      </c>
      <c r="V48" s="159"/>
    </row>
    <row r="49" spans="1:22" x14ac:dyDescent="0.25">
      <c r="A49" s="169" t="s">
        <v>8</v>
      </c>
      <c r="B49" s="277"/>
      <c r="C49" s="283"/>
      <c r="D49" s="284"/>
      <c r="E49" s="286"/>
      <c r="F49" s="243"/>
      <c r="G49" s="339">
        <f t="shared" ref="G49:G61" si="20">IF(F49&gt;0,D49/C49*(F49+Q49/12),0)</f>
        <v>0</v>
      </c>
      <c r="H49" s="279"/>
      <c r="I49" s="204">
        <f t="shared" si="15"/>
        <v>0</v>
      </c>
      <c r="J49" s="110">
        <f t="shared" ref="J49:J61" si="21">ROUND(IF((D49-C49)&lt;0,,(I49+L49+N49)/40*(D49-C49)*1.25),0)</f>
        <v>0</v>
      </c>
      <c r="K49" s="44"/>
      <c r="L49" s="171"/>
      <c r="M49" s="171"/>
      <c r="N49" s="245"/>
      <c r="O49" s="248"/>
      <c r="P49" s="164">
        <f t="shared" si="16"/>
        <v>0</v>
      </c>
      <c r="Q49" s="172"/>
      <c r="R49" s="173"/>
      <c r="S49" s="110">
        <f t="shared" si="17"/>
        <v>0</v>
      </c>
      <c r="T49" s="205">
        <f t="shared" si="18"/>
        <v>0</v>
      </c>
      <c r="U49" s="168">
        <f t="shared" si="19"/>
        <v>0</v>
      </c>
      <c r="V49" s="159"/>
    </row>
    <row r="50" spans="1:22" x14ac:dyDescent="0.25">
      <c r="A50" s="169" t="s">
        <v>134</v>
      </c>
      <c r="B50" s="277"/>
      <c r="C50" s="283"/>
      <c r="D50" s="284"/>
      <c r="E50" s="286"/>
      <c r="F50" s="243"/>
      <c r="G50" s="339">
        <f t="shared" si="20"/>
        <v>0</v>
      </c>
      <c r="H50" s="279"/>
      <c r="I50" s="204">
        <f t="shared" si="15"/>
        <v>0</v>
      </c>
      <c r="J50" s="110">
        <f t="shared" si="21"/>
        <v>0</v>
      </c>
      <c r="K50" s="44"/>
      <c r="L50" s="171"/>
      <c r="M50" s="171"/>
      <c r="N50" s="245"/>
      <c r="O50" s="248"/>
      <c r="P50" s="164">
        <f t="shared" si="16"/>
        <v>0</v>
      </c>
      <c r="Q50" s="172"/>
      <c r="R50" s="173"/>
      <c r="S50" s="110">
        <f t="shared" si="17"/>
        <v>0</v>
      </c>
      <c r="T50" s="205">
        <f t="shared" si="18"/>
        <v>0</v>
      </c>
      <c r="U50" s="168">
        <f t="shared" si="19"/>
        <v>0</v>
      </c>
      <c r="V50" s="159"/>
    </row>
    <row r="51" spans="1:22" x14ac:dyDescent="0.25">
      <c r="A51" s="169" t="s">
        <v>135</v>
      </c>
      <c r="B51" s="277"/>
      <c r="C51" s="283"/>
      <c r="D51" s="284"/>
      <c r="E51" s="286"/>
      <c r="F51" s="243"/>
      <c r="G51" s="339">
        <f t="shared" si="20"/>
        <v>0</v>
      </c>
      <c r="H51" s="279"/>
      <c r="I51" s="204">
        <f t="shared" si="15"/>
        <v>0</v>
      </c>
      <c r="J51" s="110">
        <f t="shared" si="21"/>
        <v>0</v>
      </c>
      <c r="K51" s="44"/>
      <c r="L51" s="171"/>
      <c r="M51" s="171"/>
      <c r="N51" s="245"/>
      <c r="O51" s="248"/>
      <c r="P51" s="164">
        <f t="shared" si="16"/>
        <v>0</v>
      </c>
      <c r="Q51" s="172"/>
      <c r="R51" s="173"/>
      <c r="S51" s="110">
        <f t="shared" si="17"/>
        <v>0</v>
      </c>
      <c r="T51" s="205">
        <f t="shared" si="18"/>
        <v>0</v>
      </c>
      <c r="U51" s="168">
        <f t="shared" si="19"/>
        <v>0</v>
      </c>
      <c r="V51" s="159"/>
    </row>
    <row r="52" spans="1:22" x14ac:dyDescent="0.25">
      <c r="A52" s="169" t="s">
        <v>136</v>
      </c>
      <c r="B52" s="277"/>
      <c r="C52" s="283"/>
      <c r="D52" s="284"/>
      <c r="E52" s="286"/>
      <c r="F52" s="243"/>
      <c r="G52" s="339">
        <f t="shared" si="20"/>
        <v>0</v>
      </c>
      <c r="H52" s="279"/>
      <c r="I52" s="204">
        <f t="shared" si="15"/>
        <v>0</v>
      </c>
      <c r="J52" s="110">
        <f t="shared" si="21"/>
        <v>0</v>
      </c>
      <c r="K52" s="44"/>
      <c r="L52" s="171"/>
      <c r="M52" s="171"/>
      <c r="N52" s="245"/>
      <c r="O52" s="248"/>
      <c r="P52" s="164">
        <f t="shared" si="16"/>
        <v>0</v>
      </c>
      <c r="Q52" s="172"/>
      <c r="R52" s="173"/>
      <c r="S52" s="110">
        <f t="shared" si="17"/>
        <v>0</v>
      </c>
      <c r="T52" s="205">
        <f t="shared" si="18"/>
        <v>0</v>
      </c>
      <c r="U52" s="168">
        <f t="shared" si="19"/>
        <v>0</v>
      </c>
      <c r="V52" s="159"/>
    </row>
    <row r="53" spans="1:22" x14ac:dyDescent="0.25">
      <c r="A53" s="169" t="s">
        <v>137</v>
      </c>
      <c r="B53" s="277"/>
      <c r="C53" s="283"/>
      <c r="D53" s="284"/>
      <c r="E53" s="286"/>
      <c r="F53" s="243"/>
      <c r="G53" s="339">
        <f t="shared" si="20"/>
        <v>0</v>
      </c>
      <c r="H53" s="279"/>
      <c r="I53" s="204">
        <f t="shared" si="15"/>
        <v>0</v>
      </c>
      <c r="J53" s="110">
        <f t="shared" si="21"/>
        <v>0</v>
      </c>
      <c r="K53" s="44"/>
      <c r="L53" s="171"/>
      <c r="M53" s="171"/>
      <c r="N53" s="245"/>
      <c r="O53" s="248"/>
      <c r="P53" s="164">
        <f t="shared" si="16"/>
        <v>0</v>
      </c>
      <c r="Q53" s="172"/>
      <c r="R53" s="173"/>
      <c r="S53" s="110">
        <f t="shared" si="17"/>
        <v>0</v>
      </c>
      <c r="T53" s="205">
        <f t="shared" si="18"/>
        <v>0</v>
      </c>
      <c r="U53" s="168">
        <f t="shared" si="19"/>
        <v>0</v>
      </c>
      <c r="V53" s="159"/>
    </row>
    <row r="54" spans="1:22" x14ac:dyDescent="0.25">
      <c r="A54" s="169" t="s">
        <v>138</v>
      </c>
      <c r="B54" s="277"/>
      <c r="C54" s="283"/>
      <c r="D54" s="284"/>
      <c r="E54" s="286"/>
      <c r="F54" s="243"/>
      <c r="G54" s="339">
        <f t="shared" si="20"/>
        <v>0</v>
      </c>
      <c r="H54" s="279"/>
      <c r="I54" s="204">
        <f t="shared" si="15"/>
        <v>0</v>
      </c>
      <c r="J54" s="110">
        <f t="shared" si="21"/>
        <v>0</v>
      </c>
      <c r="K54" s="44"/>
      <c r="L54" s="171"/>
      <c r="M54" s="171"/>
      <c r="N54" s="245"/>
      <c r="O54" s="248"/>
      <c r="P54" s="164">
        <f t="shared" si="16"/>
        <v>0</v>
      </c>
      <c r="Q54" s="172"/>
      <c r="R54" s="173"/>
      <c r="S54" s="110">
        <f t="shared" si="17"/>
        <v>0</v>
      </c>
      <c r="T54" s="205">
        <f t="shared" si="18"/>
        <v>0</v>
      </c>
      <c r="U54" s="168">
        <f t="shared" si="19"/>
        <v>0</v>
      </c>
      <c r="V54" s="159"/>
    </row>
    <row r="55" spans="1:22" x14ac:dyDescent="0.25">
      <c r="A55" s="169" t="s">
        <v>139</v>
      </c>
      <c r="B55" s="277"/>
      <c r="C55" s="283"/>
      <c r="D55" s="284"/>
      <c r="E55" s="286"/>
      <c r="F55" s="243"/>
      <c r="G55" s="339">
        <f t="shared" si="20"/>
        <v>0</v>
      </c>
      <c r="H55" s="279"/>
      <c r="I55" s="204">
        <f t="shared" si="15"/>
        <v>0</v>
      </c>
      <c r="J55" s="110">
        <f t="shared" si="21"/>
        <v>0</v>
      </c>
      <c r="K55" s="44"/>
      <c r="L55" s="171"/>
      <c r="M55" s="171"/>
      <c r="N55" s="245"/>
      <c r="O55" s="248"/>
      <c r="P55" s="164">
        <f t="shared" si="16"/>
        <v>0</v>
      </c>
      <c r="Q55" s="172"/>
      <c r="R55" s="173"/>
      <c r="S55" s="110">
        <f t="shared" si="17"/>
        <v>0</v>
      </c>
      <c r="T55" s="205">
        <f t="shared" si="18"/>
        <v>0</v>
      </c>
      <c r="U55" s="168">
        <f t="shared" si="19"/>
        <v>0</v>
      </c>
      <c r="V55" s="159"/>
    </row>
    <row r="56" spans="1:22" x14ac:dyDescent="0.25">
      <c r="A56" s="169" t="s">
        <v>140</v>
      </c>
      <c r="B56" s="277"/>
      <c r="C56" s="283"/>
      <c r="D56" s="284"/>
      <c r="E56" s="286"/>
      <c r="F56" s="243"/>
      <c r="G56" s="339">
        <f t="shared" si="20"/>
        <v>0</v>
      </c>
      <c r="H56" s="308"/>
      <c r="I56" s="204">
        <f t="shared" si="15"/>
        <v>0</v>
      </c>
      <c r="J56" s="110">
        <f t="shared" si="21"/>
        <v>0</v>
      </c>
      <c r="K56" s="44"/>
      <c r="L56" s="171"/>
      <c r="M56" s="171"/>
      <c r="N56" s="245"/>
      <c r="O56" s="248"/>
      <c r="P56" s="164">
        <f t="shared" si="16"/>
        <v>0</v>
      </c>
      <c r="Q56" s="172"/>
      <c r="R56" s="173"/>
      <c r="S56" s="110">
        <f t="shared" si="17"/>
        <v>0</v>
      </c>
      <c r="T56" s="205">
        <f t="shared" si="18"/>
        <v>0</v>
      </c>
      <c r="U56" s="168">
        <f t="shared" si="19"/>
        <v>0</v>
      </c>
      <c r="V56" s="159"/>
    </row>
    <row r="57" spans="1:22" x14ac:dyDescent="0.25">
      <c r="A57" s="169" t="s">
        <v>141</v>
      </c>
      <c r="B57" s="277"/>
      <c r="C57" s="283"/>
      <c r="D57" s="284"/>
      <c r="E57" s="279"/>
      <c r="F57" s="285"/>
      <c r="G57" s="252">
        <f t="shared" si="20"/>
        <v>0</v>
      </c>
      <c r="H57" s="279"/>
      <c r="I57" s="204">
        <f>ROUND(IF(D57=0,,H57*T57),0)</f>
        <v>0</v>
      </c>
      <c r="J57" s="110">
        <f t="shared" si="21"/>
        <v>0</v>
      </c>
      <c r="K57" s="44"/>
      <c r="L57" s="171"/>
      <c r="M57" s="171"/>
      <c r="N57" s="245"/>
      <c r="O57" s="248"/>
      <c r="P57" s="164">
        <f t="shared" si="16"/>
        <v>0</v>
      </c>
      <c r="Q57" s="172"/>
      <c r="R57" s="173"/>
      <c r="S57" s="110">
        <f t="shared" si="17"/>
        <v>0</v>
      </c>
      <c r="T57" s="205">
        <f t="shared" si="18"/>
        <v>0</v>
      </c>
      <c r="U57" s="168">
        <f t="shared" si="19"/>
        <v>0</v>
      </c>
      <c r="V57" s="159"/>
    </row>
    <row r="58" spans="1:22" x14ac:dyDescent="0.25">
      <c r="A58" s="169" t="s">
        <v>142</v>
      </c>
      <c r="B58" s="170"/>
      <c r="C58" s="174"/>
      <c r="D58" s="175"/>
      <c r="E58" s="44"/>
      <c r="F58" s="248"/>
      <c r="G58" s="252">
        <f t="shared" si="20"/>
        <v>0</v>
      </c>
      <c r="H58" s="279"/>
      <c r="I58" s="204">
        <f>ROUND(IF(D58=0,,H58*T58),0)</f>
        <v>0</v>
      </c>
      <c r="J58" s="110">
        <f t="shared" si="21"/>
        <v>0</v>
      </c>
      <c r="K58" s="44"/>
      <c r="L58" s="171"/>
      <c r="M58" s="171"/>
      <c r="N58" s="245"/>
      <c r="O58" s="248"/>
      <c r="P58" s="164">
        <f t="shared" si="16"/>
        <v>0</v>
      </c>
      <c r="Q58" s="172"/>
      <c r="R58" s="173"/>
      <c r="S58" s="110">
        <f t="shared" si="17"/>
        <v>0</v>
      </c>
      <c r="T58" s="205">
        <f t="shared" si="18"/>
        <v>0</v>
      </c>
      <c r="U58" s="168">
        <f t="shared" si="19"/>
        <v>0</v>
      </c>
      <c r="V58" s="159"/>
    </row>
    <row r="59" spans="1:22" x14ac:dyDescent="0.25">
      <c r="A59" s="169" t="s">
        <v>143</v>
      </c>
      <c r="B59" s="170"/>
      <c r="C59" s="174"/>
      <c r="D59" s="175"/>
      <c r="E59" s="44"/>
      <c r="F59" s="248"/>
      <c r="G59" s="252">
        <f t="shared" si="20"/>
        <v>0</v>
      </c>
      <c r="H59" s="44"/>
      <c r="I59" s="204">
        <f>ROUND(IF(D59=0,,H59*T59),0)</f>
        <v>0</v>
      </c>
      <c r="J59" s="110">
        <f t="shared" si="21"/>
        <v>0</v>
      </c>
      <c r="K59" s="44"/>
      <c r="L59" s="171"/>
      <c r="M59" s="171"/>
      <c r="N59" s="245"/>
      <c r="O59" s="248"/>
      <c r="P59" s="164">
        <f t="shared" si="16"/>
        <v>0</v>
      </c>
      <c r="Q59" s="172"/>
      <c r="R59" s="173"/>
      <c r="S59" s="110">
        <f t="shared" si="17"/>
        <v>0</v>
      </c>
      <c r="T59" s="205">
        <f t="shared" si="18"/>
        <v>0</v>
      </c>
      <c r="U59" s="168">
        <f t="shared" si="19"/>
        <v>0</v>
      </c>
      <c r="V59" s="159"/>
    </row>
    <row r="60" spans="1:22" x14ac:dyDescent="0.25">
      <c r="A60" s="169">
        <v>13</v>
      </c>
      <c r="B60" s="170"/>
      <c r="C60" s="174"/>
      <c r="D60" s="175"/>
      <c r="E60" s="44"/>
      <c r="F60" s="248"/>
      <c r="G60" s="252">
        <f t="shared" si="20"/>
        <v>0</v>
      </c>
      <c r="H60" s="44"/>
      <c r="I60" s="204">
        <f>ROUND(IF(D60=0,,H60*T60),0)</f>
        <v>0</v>
      </c>
      <c r="J60" s="110">
        <f t="shared" si="21"/>
        <v>0</v>
      </c>
      <c r="K60" s="44"/>
      <c r="L60" s="171"/>
      <c r="M60" s="171"/>
      <c r="N60" s="245"/>
      <c r="O60" s="248"/>
      <c r="P60" s="164">
        <f t="shared" si="16"/>
        <v>0</v>
      </c>
      <c r="Q60" s="172"/>
      <c r="R60" s="173"/>
      <c r="S60" s="110">
        <f t="shared" si="17"/>
        <v>0</v>
      </c>
      <c r="T60" s="205">
        <f t="shared" si="18"/>
        <v>0</v>
      </c>
      <c r="U60" s="168">
        <f t="shared" si="19"/>
        <v>0</v>
      </c>
      <c r="V60" s="159"/>
    </row>
    <row r="61" spans="1:22" ht="13.8" thickBot="1" x14ac:dyDescent="0.3">
      <c r="A61" s="169">
        <v>14</v>
      </c>
      <c r="B61" s="170"/>
      <c r="C61" s="206"/>
      <c r="D61" s="207"/>
      <c r="E61" s="176"/>
      <c r="F61" s="344"/>
      <c r="G61" s="252">
        <f t="shared" si="20"/>
        <v>0</v>
      </c>
      <c r="H61" s="44"/>
      <c r="I61" s="204">
        <f>ROUND(IF(D61=0,,H61*T61),0)</f>
        <v>0</v>
      </c>
      <c r="J61" s="110">
        <f t="shared" si="21"/>
        <v>0</v>
      </c>
      <c r="K61" s="177"/>
      <c r="L61" s="178"/>
      <c r="M61" s="178"/>
      <c r="N61" s="246"/>
      <c r="O61" s="249"/>
      <c r="P61" s="164">
        <f t="shared" si="16"/>
        <v>0</v>
      </c>
      <c r="Q61" s="172"/>
      <c r="R61" s="180"/>
      <c r="S61" s="110">
        <f t="shared" si="17"/>
        <v>0</v>
      </c>
      <c r="T61" s="205">
        <f t="shared" si="18"/>
        <v>0</v>
      </c>
      <c r="U61" s="168">
        <f t="shared" si="19"/>
        <v>0</v>
      </c>
      <c r="V61" s="159"/>
    </row>
    <row r="62" spans="1:22" x14ac:dyDescent="0.25">
      <c r="A62" s="462" t="s">
        <v>67</v>
      </c>
      <c r="B62" s="20" t="s">
        <v>68</v>
      </c>
      <c r="C62" s="181">
        <f>SUM(C48:C61)</f>
        <v>0</v>
      </c>
      <c r="D62" s="182">
        <f>SUM(D48:D61)</f>
        <v>0</v>
      </c>
      <c r="E62" s="208"/>
      <c r="F62" s="213"/>
      <c r="G62" s="189">
        <f>SUM(G48:G61)</f>
        <v>0</v>
      </c>
      <c r="H62" s="184">
        <f>SUM(H48:H61)</f>
        <v>0</v>
      </c>
      <c r="I62" s="219">
        <f t="shared" ref="I62:P62" si="22">SUM(I48:I61)</f>
        <v>0</v>
      </c>
      <c r="J62" s="321">
        <f t="shared" si="22"/>
        <v>0</v>
      </c>
      <c r="K62" s="184">
        <f t="shared" si="22"/>
        <v>0</v>
      </c>
      <c r="L62" s="186">
        <f t="shared" si="22"/>
        <v>0</v>
      </c>
      <c r="M62" s="186">
        <f t="shared" si="22"/>
        <v>0</v>
      </c>
      <c r="N62" s="186">
        <f t="shared" si="22"/>
        <v>0</v>
      </c>
      <c r="O62" s="185">
        <f t="shared" si="22"/>
        <v>0</v>
      </c>
      <c r="P62" s="322">
        <f t="shared" si="22"/>
        <v>0</v>
      </c>
      <c r="Q62" s="220"/>
      <c r="R62" s="184">
        <f>SUM(R48:R61)</f>
        <v>0</v>
      </c>
      <c r="S62" s="184">
        <f>SUM(S48:S61)</f>
        <v>0</v>
      </c>
      <c r="T62" s="188">
        <f>SUM(T48:T61)</f>
        <v>0</v>
      </c>
      <c r="U62" s="189">
        <f>SUM(U48:U61)</f>
        <v>0</v>
      </c>
      <c r="V62" s="159"/>
    </row>
    <row r="63" spans="1:22" ht="13.8" thickBot="1" x14ac:dyDescent="0.3">
      <c r="A63" s="463"/>
      <c r="B63" s="24" t="s">
        <v>69</v>
      </c>
      <c r="C63" s="190">
        <f t="shared" ref="C63:H63" si="23">IF(C48&gt;0,AVERAGE(C48:C61),0)</f>
        <v>0</v>
      </c>
      <c r="D63" s="192">
        <f t="shared" si="23"/>
        <v>0</v>
      </c>
      <c r="E63" s="217">
        <f t="shared" si="23"/>
        <v>0</v>
      </c>
      <c r="F63" s="193">
        <f t="shared" si="23"/>
        <v>0</v>
      </c>
      <c r="G63" s="216">
        <f>IF(U62&gt;0,IF(G62/U62&gt;12,12,G62/U62),0)</f>
        <v>0</v>
      </c>
      <c r="H63" s="196">
        <f t="shared" si="23"/>
        <v>0</v>
      </c>
      <c r="I63" s="194">
        <f>IF(T62=0,0,I62/T62)</f>
        <v>0</v>
      </c>
      <c r="J63" s="195">
        <f>IF(T62=0,0,J62/T62)</f>
        <v>0</v>
      </c>
      <c r="K63" s="196">
        <f>IF(K62&gt;0,AVERAGE(K48:K61),0)</f>
        <v>0</v>
      </c>
      <c r="L63" s="197">
        <f>IF(L62&gt;0,AVERAGE(L48:L61),0)</f>
        <v>0</v>
      </c>
      <c r="M63" s="197">
        <f>IF(M62&gt;0,AVERAGE(M48:M61),0)</f>
        <v>0</v>
      </c>
      <c r="N63" s="197">
        <f>IF(N62&gt;0,AVERAGE(N48:N61),0)</f>
        <v>0</v>
      </c>
      <c r="O63" s="194">
        <f>IF(O62&gt;0,AVERAGE(O48:O61),0)</f>
        <v>0</v>
      </c>
      <c r="P63" s="323">
        <f>IF(T62=0,0,P62/T62)</f>
        <v>0</v>
      </c>
      <c r="Q63" s="221"/>
      <c r="R63" s="221"/>
      <c r="S63" s="221"/>
      <c r="T63" s="221"/>
      <c r="U63" s="198"/>
      <c r="V63" s="159"/>
    </row>
    <row r="64" spans="1:22" x14ac:dyDescent="0.25">
      <c r="D64" s="160"/>
      <c r="E64" s="159"/>
      <c r="O64" s="31"/>
      <c r="P64" s="30"/>
      <c r="Q64" s="31"/>
      <c r="R64" s="31" t="s">
        <v>70</v>
      </c>
      <c r="S64" s="32">
        <f>IF(T62=0,0,(S62-12*J62-R62)/T62/12)</f>
        <v>0</v>
      </c>
      <c r="V64" s="159"/>
    </row>
    <row r="65" spans="1:22" ht="13.8" thickBot="1" x14ac:dyDescent="0.3">
      <c r="B65" s="31" t="s">
        <v>71</v>
      </c>
      <c r="D65" s="160"/>
      <c r="E65" s="159"/>
      <c r="V65" s="159"/>
    </row>
    <row r="66" spans="1:22" s="156" customFormat="1" ht="13.5" customHeight="1" x14ac:dyDescent="0.2">
      <c r="B66" s="35" t="s">
        <v>72</v>
      </c>
      <c r="C66" s="430"/>
      <c r="D66" s="430"/>
      <c r="E66" s="430"/>
      <c r="F66" s="430"/>
      <c r="G66" s="430"/>
      <c r="H66" s="431"/>
      <c r="I66" s="434" t="s">
        <v>110</v>
      </c>
      <c r="J66" s="434" t="s">
        <v>109</v>
      </c>
      <c r="K66" s="458" t="s">
        <v>3</v>
      </c>
      <c r="L66" s="459"/>
      <c r="M66" s="459"/>
      <c r="N66" s="460"/>
      <c r="O66" s="461"/>
      <c r="P66" s="434" t="s">
        <v>111</v>
      </c>
      <c r="Q66" s="434"/>
      <c r="R66" s="434" t="s">
        <v>99</v>
      </c>
      <c r="S66" s="434" t="s">
        <v>100</v>
      </c>
      <c r="T66" s="434" t="s">
        <v>112</v>
      </c>
      <c r="U66" s="434" t="s">
        <v>123</v>
      </c>
    </row>
    <row r="67" spans="1:22" s="156" customFormat="1" ht="21" customHeight="1" thickBot="1" x14ac:dyDescent="0.25">
      <c r="B67" s="36" t="s">
        <v>73</v>
      </c>
      <c r="C67" s="432"/>
      <c r="D67" s="432"/>
      <c r="E67" s="432"/>
      <c r="F67" s="432"/>
      <c r="G67" s="432"/>
      <c r="H67" s="433"/>
      <c r="I67" s="436"/>
      <c r="J67" s="436"/>
      <c r="K67" s="4" t="s">
        <v>4</v>
      </c>
      <c r="L67" s="109" t="s">
        <v>5</v>
      </c>
      <c r="M67" s="109" t="s">
        <v>128</v>
      </c>
      <c r="N67" s="413" t="s">
        <v>146</v>
      </c>
      <c r="O67" s="6" t="s">
        <v>108</v>
      </c>
      <c r="P67" s="435"/>
      <c r="Q67" s="436"/>
      <c r="R67" s="436"/>
      <c r="S67" s="435"/>
      <c r="T67" s="435"/>
      <c r="U67" s="436"/>
    </row>
    <row r="68" spans="1:22" x14ac:dyDescent="0.25">
      <c r="B68" s="226" t="s">
        <v>145</v>
      </c>
      <c r="C68" s="449"/>
      <c r="D68" s="450"/>
      <c r="E68" s="450"/>
      <c r="F68" s="450"/>
      <c r="G68" s="450"/>
      <c r="H68" s="451"/>
      <c r="I68" s="222">
        <f t="shared" ref="I68:P68" si="24">I26*12</f>
        <v>0</v>
      </c>
      <c r="J68" s="222">
        <f t="shared" si="24"/>
        <v>0</v>
      </c>
      <c r="K68" s="426">
        <f t="shared" si="24"/>
        <v>0</v>
      </c>
      <c r="L68" s="427">
        <f t="shared" si="24"/>
        <v>0</v>
      </c>
      <c r="M68" s="426">
        <f t="shared" si="24"/>
        <v>0</v>
      </c>
      <c r="N68" s="426">
        <f t="shared" si="24"/>
        <v>0</v>
      </c>
      <c r="O68" s="426">
        <f t="shared" si="24"/>
        <v>0</v>
      </c>
      <c r="P68" s="222">
        <f t="shared" si="24"/>
        <v>0</v>
      </c>
      <c r="Q68" s="224"/>
      <c r="R68" s="223">
        <f>R26</f>
        <v>0</v>
      </c>
      <c r="S68" s="223">
        <f>P68+R68</f>
        <v>0</v>
      </c>
      <c r="T68" s="225">
        <f>T26</f>
        <v>0</v>
      </c>
      <c r="U68" s="225">
        <f>U26</f>
        <v>0</v>
      </c>
      <c r="V68" s="159"/>
    </row>
    <row r="69" spans="1:22" x14ac:dyDescent="0.25">
      <c r="B69" s="226" t="s">
        <v>86</v>
      </c>
      <c r="C69" s="447"/>
      <c r="D69" s="447"/>
      <c r="E69" s="447"/>
      <c r="F69" s="447"/>
      <c r="G69" s="447"/>
      <c r="H69" s="448"/>
      <c r="I69" s="222">
        <f t="shared" ref="I69:P69" si="25">I41*12</f>
        <v>0</v>
      </c>
      <c r="J69" s="222">
        <f t="shared" si="25"/>
        <v>0</v>
      </c>
      <c r="K69" s="222">
        <f t="shared" si="25"/>
        <v>0</v>
      </c>
      <c r="L69" s="227">
        <f t="shared" si="25"/>
        <v>0</v>
      </c>
      <c r="M69" s="222">
        <f t="shared" si="25"/>
        <v>0</v>
      </c>
      <c r="N69" s="222">
        <f t="shared" si="25"/>
        <v>0</v>
      </c>
      <c r="O69" s="222">
        <f t="shared" si="25"/>
        <v>0</v>
      </c>
      <c r="P69" s="222">
        <f t="shared" si="25"/>
        <v>0</v>
      </c>
      <c r="Q69" s="224"/>
      <c r="R69" s="223">
        <f>R41</f>
        <v>0</v>
      </c>
      <c r="S69" s="223">
        <f>P69+R69</f>
        <v>0</v>
      </c>
      <c r="T69" s="225">
        <f>T41</f>
        <v>0</v>
      </c>
      <c r="U69" s="225">
        <f>U41</f>
        <v>0</v>
      </c>
      <c r="V69" s="159"/>
    </row>
    <row r="70" spans="1:22" ht="13.8" thickBot="1" x14ac:dyDescent="0.3">
      <c r="B70" s="228" t="s">
        <v>74</v>
      </c>
      <c r="C70" s="428"/>
      <c r="D70" s="428"/>
      <c r="E70" s="428"/>
      <c r="F70" s="428"/>
      <c r="G70" s="428"/>
      <c r="H70" s="429"/>
      <c r="I70" s="229">
        <f t="shared" ref="I70:P70" si="26">I62*12</f>
        <v>0</v>
      </c>
      <c r="J70" s="229">
        <f t="shared" si="26"/>
        <v>0</v>
      </c>
      <c r="K70" s="229">
        <f t="shared" si="26"/>
        <v>0</v>
      </c>
      <c r="L70" s="230">
        <f t="shared" si="26"/>
        <v>0</v>
      </c>
      <c r="M70" s="229">
        <f t="shared" si="26"/>
        <v>0</v>
      </c>
      <c r="N70" s="229">
        <f t="shared" si="26"/>
        <v>0</v>
      </c>
      <c r="O70" s="229">
        <f t="shared" si="26"/>
        <v>0</v>
      </c>
      <c r="P70" s="229">
        <f t="shared" si="26"/>
        <v>0</v>
      </c>
      <c r="Q70" s="232"/>
      <c r="R70" s="231">
        <f>R62</f>
        <v>0</v>
      </c>
      <c r="S70" s="231">
        <f>P70+R70</f>
        <v>0</v>
      </c>
      <c r="T70" s="233">
        <f>T62</f>
        <v>0</v>
      </c>
      <c r="U70" s="233">
        <f>U62</f>
        <v>0</v>
      </c>
      <c r="V70" s="159"/>
    </row>
    <row r="71" spans="1:22" s="346" customFormat="1" ht="13.8" thickBot="1" x14ac:dyDescent="0.3">
      <c r="B71" s="406" t="s">
        <v>75</v>
      </c>
      <c r="C71" s="452"/>
      <c r="D71" s="453"/>
      <c r="E71" s="453"/>
      <c r="F71" s="453"/>
      <c r="G71" s="453"/>
      <c r="H71" s="454"/>
      <c r="I71" s="407">
        <f t="shared" ref="I71:P71" si="27">SUM(I68:I70)</f>
        <v>0</v>
      </c>
      <c r="J71" s="407">
        <f t="shared" si="27"/>
        <v>0</v>
      </c>
      <c r="K71" s="407">
        <f t="shared" si="27"/>
        <v>0</v>
      </c>
      <c r="L71" s="407">
        <f t="shared" si="27"/>
        <v>0</v>
      </c>
      <c r="M71" s="407">
        <f t="shared" si="27"/>
        <v>0</v>
      </c>
      <c r="N71" s="407">
        <f t="shared" si="27"/>
        <v>0</v>
      </c>
      <c r="O71" s="407">
        <f t="shared" si="27"/>
        <v>0</v>
      </c>
      <c r="P71" s="408">
        <f t="shared" si="27"/>
        <v>0</v>
      </c>
      <c r="Q71" s="417"/>
      <c r="R71" s="417">
        <f>SUM(R68:R70)</f>
        <v>0</v>
      </c>
      <c r="S71" s="417">
        <f>SUM(S68:S70)</f>
        <v>0</v>
      </c>
      <c r="T71" s="418">
        <f>SUM(T68:T70)</f>
        <v>0</v>
      </c>
      <c r="U71" s="418">
        <f>SUM(U68:U70)</f>
        <v>0</v>
      </c>
    </row>
    <row r="72" spans="1:22" x14ac:dyDescent="0.25">
      <c r="B72" s="234"/>
      <c r="C72" s="234"/>
      <c r="D72" s="234"/>
      <c r="E72" s="234"/>
      <c r="F72" s="234"/>
      <c r="G72" s="234"/>
      <c r="H72" s="234"/>
      <c r="I72" s="235"/>
      <c r="J72" s="235"/>
      <c r="K72" s="235"/>
      <c r="L72" s="235"/>
      <c r="M72" s="235"/>
      <c r="N72" s="235"/>
      <c r="O72" s="235"/>
      <c r="P72" s="236"/>
      <c r="Q72" s="236"/>
      <c r="R72" s="237"/>
      <c r="V72" s="159"/>
    </row>
    <row r="73" spans="1:22" ht="13.8" thickBot="1" x14ac:dyDescent="0.3">
      <c r="B73" s="234"/>
      <c r="C73" s="234"/>
      <c r="D73" s="234"/>
      <c r="E73" s="234"/>
      <c r="F73" s="234"/>
      <c r="G73" s="234"/>
      <c r="H73" s="234"/>
      <c r="I73" s="235"/>
      <c r="J73" s="235"/>
      <c r="K73" s="235"/>
      <c r="L73" s="235"/>
      <c r="M73" s="235"/>
      <c r="N73" s="235"/>
      <c r="O73" s="235"/>
      <c r="P73" s="236"/>
      <c r="Q73" s="236"/>
      <c r="R73" s="237"/>
      <c r="V73" s="159"/>
    </row>
    <row r="74" spans="1:22" s="28" customFormat="1" ht="13.8" thickBot="1" x14ac:dyDescent="0.3">
      <c r="B74" s="444" t="s">
        <v>116</v>
      </c>
      <c r="C74" s="445"/>
      <c r="D74" s="445"/>
      <c r="E74" s="445"/>
      <c r="F74" s="446"/>
      <c r="G74" s="347"/>
      <c r="H74" s="348"/>
      <c r="I74" s="348"/>
      <c r="J74" s="348"/>
      <c r="K74" s="348"/>
      <c r="L74" s="348"/>
      <c r="M74" s="348"/>
      <c r="N74" s="348"/>
      <c r="O74" s="348"/>
      <c r="P74" s="348"/>
      <c r="Q74" s="349"/>
      <c r="R74" s="349"/>
      <c r="S74" s="349"/>
      <c r="T74" s="29"/>
    </row>
    <row r="75" spans="1:22" s="28" customFormat="1" ht="13.8" thickBot="1" x14ac:dyDescent="0.3">
      <c r="B75" s="439" t="s">
        <v>131</v>
      </c>
      <c r="C75" s="440"/>
      <c r="D75" s="441"/>
      <c r="E75" s="442"/>
      <c r="F75" s="443"/>
      <c r="G75" s="350"/>
      <c r="H75" s="351"/>
      <c r="I75" s="351"/>
      <c r="J75" s="352"/>
      <c r="K75" s="352"/>
      <c r="L75" s="352"/>
      <c r="M75" s="352"/>
      <c r="N75" s="352"/>
      <c r="O75" s="352"/>
      <c r="P75" s="350"/>
      <c r="Q75" s="349"/>
      <c r="R75" s="349"/>
      <c r="S75" s="349"/>
      <c r="T75" s="29"/>
    </row>
    <row r="76" spans="1:22" s="28" customFormat="1" x14ac:dyDescent="0.25">
      <c r="B76" s="101"/>
      <c r="C76" s="353"/>
      <c r="D76" s="353"/>
      <c r="E76" s="101"/>
      <c r="F76" s="101"/>
      <c r="G76" s="354"/>
      <c r="H76" s="129"/>
      <c r="I76" s="129"/>
      <c r="J76" s="352"/>
      <c r="K76" s="352"/>
      <c r="L76" s="352"/>
      <c r="M76" s="352"/>
      <c r="N76" s="352"/>
      <c r="O76" s="352"/>
      <c r="P76" s="350"/>
      <c r="Q76" s="349"/>
      <c r="R76" s="349"/>
      <c r="S76" s="349"/>
      <c r="T76" s="29"/>
    </row>
    <row r="77" spans="1:22" s="28" customFormat="1" x14ac:dyDescent="0.25">
      <c r="C77" s="29"/>
      <c r="D77" s="29"/>
      <c r="G77" s="29"/>
      <c r="Q77" s="349"/>
      <c r="R77" s="349"/>
      <c r="S77" s="349"/>
      <c r="T77" s="29"/>
    </row>
    <row r="78" spans="1:22" s="348" customFormat="1" x14ac:dyDescent="0.25">
      <c r="A78" s="355"/>
      <c r="B78" s="373" t="s">
        <v>76</v>
      </c>
      <c r="C78" s="374"/>
      <c r="D78" s="375"/>
      <c r="E78" s="374"/>
      <c r="F78" s="42"/>
      <c r="G78" s="374"/>
      <c r="H78" s="42"/>
      <c r="I78" s="42"/>
      <c r="J78" s="42" t="s">
        <v>132</v>
      </c>
      <c r="K78" s="42"/>
      <c r="L78" s="42"/>
      <c r="M78" s="42"/>
      <c r="N78" s="42"/>
      <c r="O78" s="42"/>
      <c r="P78" s="42"/>
      <c r="Q78" s="42"/>
      <c r="R78" s="359"/>
      <c r="S78" s="359"/>
      <c r="T78" s="357"/>
      <c r="U78" s="359"/>
    </row>
    <row r="79" spans="1:22" s="348" customFormat="1" x14ac:dyDescent="0.25">
      <c r="A79" s="355"/>
      <c r="B79" s="376" t="s">
        <v>77</v>
      </c>
      <c r="C79" s="374"/>
      <c r="D79" s="375"/>
      <c r="E79" s="374"/>
      <c r="F79" s="42"/>
      <c r="G79" s="374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359"/>
      <c r="S79" s="359"/>
      <c r="T79" s="357"/>
      <c r="U79" s="359"/>
    </row>
    <row r="80" spans="1:22" s="348" customFormat="1" x14ac:dyDescent="0.25">
      <c r="A80" s="355"/>
      <c r="B80" s="376"/>
      <c r="C80" s="374"/>
      <c r="D80" s="375"/>
      <c r="E80" s="374"/>
      <c r="F80" s="42"/>
      <c r="G80" s="374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359"/>
      <c r="S80" s="359"/>
      <c r="T80" s="357"/>
      <c r="U80" s="359"/>
    </row>
    <row r="81" spans="1:21" s="348" customFormat="1" x14ac:dyDescent="0.25">
      <c r="A81" s="355"/>
      <c r="B81" s="376"/>
      <c r="C81" s="374"/>
      <c r="D81" s="375"/>
      <c r="E81" s="374"/>
      <c r="F81" s="42"/>
      <c r="G81" s="374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359"/>
      <c r="S81" s="359"/>
      <c r="T81" s="357"/>
      <c r="U81" s="359"/>
    </row>
    <row r="82" spans="1:21" s="348" customFormat="1" x14ac:dyDescent="0.25">
      <c r="A82" s="355"/>
      <c r="B82" s="360"/>
      <c r="C82" s="357"/>
      <c r="D82" s="358"/>
      <c r="E82" s="357"/>
      <c r="F82" s="359"/>
      <c r="G82" s="357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7"/>
      <c r="U82" s="359"/>
    </row>
    <row r="83" spans="1:21" s="348" customFormat="1" x14ac:dyDescent="0.25">
      <c r="A83" s="355"/>
      <c r="B83" s="360"/>
      <c r="C83" s="357"/>
      <c r="D83" s="358"/>
      <c r="E83" s="357"/>
      <c r="F83" s="359"/>
      <c r="G83" s="357"/>
      <c r="H83" s="359"/>
      <c r="I83" s="359"/>
      <c r="J83" s="359"/>
      <c r="K83" s="359"/>
      <c r="L83" s="359"/>
      <c r="M83" s="359"/>
      <c r="N83" s="359"/>
      <c r="O83" s="359"/>
      <c r="P83" s="359"/>
      <c r="Q83" s="359"/>
      <c r="R83" s="359"/>
      <c r="S83" s="359"/>
      <c r="T83" s="357"/>
      <c r="U83" s="359"/>
    </row>
  </sheetData>
  <sheetProtection password="86AA" sheet="1"/>
  <mergeCells count="61">
    <mergeCell ref="S66:S67"/>
    <mergeCell ref="T46:T47"/>
    <mergeCell ref="U46:U47"/>
    <mergeCell ref="U66:U67"/>
    <mergeCell ref="T66:T67"/>
    <mergeCell ref="R46:R47"/>
    <mergeCell ref="S46:S47"/>
    <mergeCell ref="T4:T5"/>
    <mergeCell ref="U31:U32"/>
    <mergeCell ref="U4:U5"/>
    <mergeCell ref="Q4:Q5"/>
    <mergeCell ref="R31:R32"/>
    <mergeCell ref="S31:S32"/>
    <mergeCell ref="T31:T32"/>
    <mergeCell ref="A4:A5"/>
    <mergeCell ref="B4:B5"/>
    <mergeCell ref="C4:D4"/>
    <mergeCell ref="I1:Q1"/>
    <mergeCell ref="I2:S2"/>
    <mergeCell ref="S4:S5"/>
    <mergeCell ref="E4:F4"/>
    <mergeCell ref="J4:J5"/>
    <mergeCell ref="K4:O4"/>
    <mergeCell ref="P4:P5"/>
    <mergeCell ref="A26:A27"/>
    <mergeCell ref="A62:A63"/>
    <mergeCell ref="C31:D31"/>
    <mergeCell ref="E31:F31"/>
    <mergeCell ref="B31:B32"/>
    <mergeCell ref="B46:B47"/>
    <mergeCell ref="C46:D46"/>
    <mergeCell ref="A31:A32"/>
    <mergeCell ref="A41:A42"/>
    <mergeCell ref="A46:A47"/>
    <mergeCell ref="H31:I31"/>
    <mergeCell ref="R4:R5"/>
    <mergeCell ref="I66:I67"/>
    <mergeCell ref="H4:I4"/>
    <mergeCell ref="H46:I46"/>
    <mergeCell ref="R66:R67"/>
    <mergeCell ref="K31:O31"/>
    <mergeCell ref="K46:O46"/>
    <mergeCell ref="K66:O66"/>
    <mergeCell ref="Q31:Q32"/>
    <mergeCell ref="J31:J32"/>
    <mergeCell ref="P31:P32"/>
    <mergeCell ref="B75:D75"/>
    <mergeCell ref="E75:F75"/>
    <mergeCell ref="B74:F74"/>
    <mergeCell ref="C69:H69"/>
    <mergeCell ref="J46:J47"/>
    <mergeCell ref="J66:J67"/>
    <mergeCell ref="C68:H68"/>
    <mergeCell ref="C71:H71"/>
    <mergeCell ref="C70:H70"/>
    <mergeCell ref="C66:H67"/>
    <mergeCell ref="P66:P67"/>
    <mergeCell ref="Q66:Q67"/>
    <mergeCell ref="P46:P47"/>
    <mergeCell ref="E46:F46"/>
    <mergeCell ref="Q46:Q47"/>
  </mergeCells>
  <phoneticPr fontId="0" type="noConversion"/>
  <conditionalFormatting sqref="Q33:Q40 Q48:Q61 Q6:Q25">
    <cfRule type="cellIs" dxfId="2" priority="1" stopIfTrue="1" operator="greaterThan">
      <formula>12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0" orientation="landscape" horizontalDpi="360" verticalDpi="360" r:id="rId1"/>
  <headerFooter alignWithMargins="0">
    <oddFooter>&amp;C&amp;P</oddFooter>
  </headerFooter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E8D7-C023-4539-BADD-0C4F0F138111}">
  <dimension ref="A1:V115"/>
  <sheetViews>
    <sheetView showGridLines="0" topLeftCell="A43" zoomScaleNormal="100" zoomScaleSheetLayoutView="70" workbookViewId="0">
      <selection activeCell="R34" sqref="R34"/>
    </sheetView>
  </sheetViews>
  <sheetFormatPr defaultColWidth="7.88671875" defaultRowHeight="13.2" x14ac:dyDescent="0.25"/>
  <cols>
    <col min="1" max="1" width="4.88671875" customWidth="1"/>
    <col min="2" max="2" width="21.6640625" customWidth="1"/>
    <col min="3" max="3" width="9.5546875" customWidth="1"/>
    <col min="4" max="4" width="7.88671875" customWidth="1"/>
    <col min="5" max="5" width="7.88671875" style="3" customWidth="1"/>
    <col min="6" max="6" width="7.88671875" customWidth="1"/>
    <col min="7" max="7" width="8.6640625" style="3" customWidth="1"/>
    <col min="8" max="8" width="7.88671875" customWidth="1"/>
    <col min="9" max="9" width="13.6640625" customWidth="1"/>
    <col min="10" max="10" width="10.6640625" customWidth="1"/>
    <col min="11" max="11" width="11.109375" customWidth="1"/>
    <col min="12" max="12" width="10.44140625" customWidth="1"/>
    <col min="13" max="14" width="9.109375" customWidth="1"/>
    <col min="15" max="15" width="8.88671875" customWidth="1"/>
    <col min="16" max="16" width="15.5546875" customWidth="1"/>
    <col min="17" max="17" width="7.44140625" customWidth="1"/>
    <col min="18" max="18" width="10.5546875" customWidth="1"/>
    <col min="19" max="19" width="14.5546875" customWidth="1"/>
    <col min="20" max="20" width="8.88671875" customWidth="1"/>
    <col min="21" max="21" width="7.88671875" customWidth="1"/>
    <col min="22" max="22" width="7.88671875" style="3" customWidth="1"/>
  </cols>
  <sheetData>
    <row r="1" spans="1:22" ht="17.399999999999999" x14ac:dyDescent="0.3">
      <c r="A1" s="1"/>
      <c r="B1" s="1"/>
      <c r="C1" s="1"/>
      <c r="D1" s="1"/>
      <c r="E1" s="2"/>
      <c r="F1" s="1"/>
      <c r="G1" s="2"/>
      <c r="H1" s="470" t="s">
        <v>147</v>
      </c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  <c r="T1" s="1"/>
    </row>
    <row r="2" spans="1:22" x14ac:dyDescent="0.25">
      <c r="A2" s="1"/>
      <c r="B2" s="1"/>
      <c r="C2" s="1"/>
      <c r="D2" s="1"/>
      <c r="E2" s="2"/>
      <c r="F2" s="1"/>
      <c r="G2" s="2"/>
      <c r="H2" s="478" t="s">
        <v>78</v>
      </c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</row>
    <row r="3" spans="1:22" ht="12.75" customHeight="1" thickBot="1" x14ac:dyDescent="0.3">
      <c r="B3" s="31" t="s">
        <v>145</v>
      </c>
      <c r="D3" s="3"/>
      <c r="E3"/>
      <c r="V3"/>
    </row>
    <row r="4" spans="1:22" ht="12" customHeight="1" x14ac:dyDescent="0.25">
      <c r="A4" s="480"/>
      <c r="B4" s="468" t="s">
        <v>133</v>
      </c>
      <c r="C4" s="464" t="s">
        <v>1</v>
      </c>
      <c r="D4" s="465"/>
      <c r="E4" s="437" t="s">
        <v>2</v>
      </c>
      <c r="F4" s="438"/>
      <c r="G4" s="140"/>
      <c r="H4" s="438" t="s">
        <v>97</v>
      </c>
      <c r="I4" s="455"/>
      <c r="J4" s="434" t="s">
        <v>109</v>
      </c>
      <c r="K4" s="458" t="s">
        <v>3</v>
      </c>
      <c r="L4" s="459"/>
      <c r="M4" s="459"/>
      <c r="N4" s="460"/>
      <c r="O4" s="488"/>
      <c r="P4" s="434" t="s">
        <v>98</v>
      </c>
      <c r="Q4" s="434" t="s">
        <v>114</v>
      </c>
      <c r="R4" s="456" t="s">
        <v>99</v>
      </c>
      <c r="S4" s="434" t="s">
        <v>100</v>
      </c>
      <c r="T4" s="474" t="s">
        <v>101</v>
      </c>
      <c r="U4" s="434" t="s">
        <v>123</v>
      </c>
      <c r="V4"/>
    </row>
    <row r="5" spans="1:22" ht="23.25" customHeight="1" thickBot="1" x14ac:dyDescent="0.3">
      <c r="A5" s="482"/>
      <c r="B5" s="469"/>
      <c r="C5" s="4" t="s">
        <v>102</v>
      </c>
      <c r="D5" s="108" t="s">
        <v>103</v>
      </c>
      <c r="E5" s="4" t="s">
        <v>104</v>
      </c>
      <c r="F5" s="55" t="s">
        <v>105</v>
      </c>
      <c r="G5" s="141" t="s">
        <v>113</v>
      </c>
      <c r="H5" s="5" t="s">
        <v>106</v>
      </c>
      <c r="I5" s="6" t="s">
        <v>103</v>
      </c>
      <c r="J5" s="436"/>
      <c r="K5" s="54" t="s">
        <v>4</v>
      </c>
      <c r="L5" s="55" t="s">
        <v>5</v>
      </c>
      <c r="M5" s="109" t="s">
        <v>128</v>
      </c>
      <c r="N5" s="396" t="s">
        <v>146</v>
      </c>
      <c r="O5" s="56" t="s">
        <v>108</v>
      </c>
      <c r="P5" s="436"/>
      <c r="Q5" s="436"/>
      <c r="R5" s="457"/>
      <c r="S5" s="435"/>
      <c r="T5" s="475"/>
      <c r="U5" s="436"/>
      <c r="V5"/>
    </row>
    <row r="6" spans="1:22" ht="12.75" customHeight="1" x14ac:dyDescent="0.25">
      <c r="A6" s="7" t="s">
        <v>7</v>
      </c>
      <c r="B6" s="267"/>
      <c r="C6" s="268"/>
      <c r="D6" s="269"/>
      <c r="E6" s="270"/>
      <c r="F6" s="303"/>
      <c r="G6" s="250">
        <f>IF(F6&gt;0,D6/C6*(F6+Q6/12),0)</f>
        <v>0</v>
      </c>
      <c r="H6" s="272"/>
      <c r="I6" s="74">
        <f>ROUND(IF(E6=0,,H6*T6),0)</f>
        <v>0</v>
      </c>
      <c r="J6" s="50">
        <f>ROUND(IF((D6-C6)&lt;0,,(I6+L6+N6)/40*(D6-C6)*1.25),0)</f>
        <v>0</v>
      </c>
      <c r="K6" s="57"/>
      <c r="L6" s="58"/>
      <c r="M6" s="58"/>
      <c r="N6" s="90"/>
      <c r="O6" s="133"/>
      <c r="P6" s="59">
        <f t="shared" ref="P6:P30" si="0">SUM(I6:O6)</f>
        <v>0</v>
      </c>
      <c r="Q6" s="79"/>
      <c r="R6" s="131"/>
      <c r="S6" s="49">
        <f>SUM(P6*12+R6)</f>
        <v>0</v>
      </c>
      <c r="T6" s="103">
        <f>ROUND(IF(C6=0,0,IF((D6/C6)&gt;1,1,D6/C6)),2)</f>
        <v>0</v>
      </c>
      <c r="U6" s="116">
        <f>ROUND(IF(C6=0,0,D6/C6),2)</f>
        <v>0</v>
      </c>
      <c r="V6"/>
    </row>
    <row r="7" spans="1:22" ht="12.75" customHeight="1" x14ac:dyDescent="0.25">
      <c r="A7" s="9" t="s">
        <v>8</v>
      </c>
      <c r="B7" s="267"/>
      <c r="C7" s="268"/>
      <c r="D7" s="269"/>
      <c r="E7" s="272"/>
      <c r="F7" s="386"/>
      <c r="G7" s="250">
        <f t="shared" ref="G7:G19" si="1">IF(F7&gt;0,D7/C7*(F7+Q7/12),0)</f>
        <v>0</v>
      </c>
      <c r="H7" s="272"/>
      <c r="I7" s="74">
        <f t="shared" ref="I7:I26" si="2">ROUND(IF(E7=0,,H7*T7),0)</f>
        <v>0</v>
      </c>
      <c r="J7" s="50">
        <f t="shared" ref="J7:J30" si="3">ROUND(IF((D7-C7)&lt;0,,(I7+L7+N7)/40*(D7-C7)*1.25),0)</f>
        <v>0</v>
      </c>
      <c r="K7" s="382"/>
      <c r="L7" s="383"/>
      <c r="M7" s="383"/>
      <c r="N7" s="412"/>
      <c r="O7" s="384"/>
      <c r="P7" s="59">
        <f t="shared" si="0"/>
        <v>0</v>
      </c>
      <c r="Q7" s="385"/>
      <c r="R7" s="8"/>
      <c r="S7" s="50">
        <f t="shared" ref="S7:S27" si="4">SUM(P7*12+R7)</f>
        <v>0</v>
      </c>
      <c r="T7" s="103">
        <f t="shared" ref="T7:T27" si="5">ROUND(IF(C7=0,0,IF((D7/C7)&gt;1,1,D7/C7)),2)</f>
        <v>0</v>
      </c>
      <c r="U7" s="116">
        <f t="shared" ref="U7:U27" si="6">ROUND(IF(C7=0,0,D7/C7),2)</f>
        <v>0</v>
      </c>
      <c r="V7"/>
    </row>
    <row r="8" spans="1:22" ht="12.75" customHeight="1" x14ac:dyDescent="0.25">
      <c r="A8" s="9" t="s">
        <v>9</v>
      </c>
      <c r="B8" s="267"/>
      <c r="C8" s="268"/>
      <c r="D8" s="269"/>
      <c r="E8" s="272"/>
      <c r="F8" s="386"/>
      <c r="G8" s="250">
        <f t="shared" si="1"/>
        <v>0</v>
      </c>
      <c r="H8" s="272"/>
      <c r="I8" s="74">
        <f t="shared" si="2"/>
        <v>0</v>
      </c>
      <c r="J8" s="50">
        <f t="shared" si="3"/>
        <v>0</v>
      </c>
      <c r="K8" s="382"/>
      <c r="L8" s="383"/>
      <c r="M8" s="383"/>
      <c r="N8" s="412"/>
      <c r="O8" s="384"/>
      <c r="P8" s="59">
        <f t="shared" si="0"/>
        <v>0</v>
      </c>
      <c r="Q8" s="385"/>
      <c r="R8" s="8"/>
      <c r="S8" s="50">
        <f t="shared" si="4"/>
        <v>0</v>
      </c>
      <c r="T8" s="103">
        <f t="shared" si="5"/>
        <v>0</v>
      </c>
      <c r="U8" s="116">
        <f t="shared" si="6"/>
        <v>0</v>
      </c>
      <c r="V8"/>
    </row>
    <row r="9" spans="1:22" ht="12.75" customHeight="1" x14ac:dyDescent="0.25">
      <c r="A9" s="9" t="s">
        <v>10</v>
      </c>
      <c r="B9" s="267"/>
      <c r="C9" s="268"/>
      <c r="D9" s="269"/>
      <c r="E9" s="272"/>
      <c r="F9" s="386"/>
      <c r="G9" s="250">
        <f t="shared" si="1"/>
        <v>0</v>
      </c>
      <c r="H9" s="272"/>
      <c r="I9" s="74">
        <f t="shared" si="2"/>
        <v>0</v>
      </c>
      <c r="J9" s="50">
        <f t="shared" si="3"/>
        <v>0</v>
      </c>
      <c r="K9" s="382"/>
      <c r="L9" s="383"/>
      <c r="M9" s="383"/>
      <c r="N9" s="412"/>
      <c r="O9" s="384"/>
      <c r="P9" s="59">
        <f t="shared" si="0"/>
        <v>0</v>
      </c>
      <c r="Q9" s="385"/>
      <c r="R9" s="8"/>
      <c r="S9" s="50">
        <f t="shared" si="4"/>
        <v>0</v>
      </c>
      <c r="T9" s="103">
        <f t="shared" si="5"/>
        <v>0</v>
      </c>
      <c r="U9" s="116">
        <f t="shared" si="6"/>
        <v>0</v>
      </c>
      <c r="V9"/>
    </row>
    <row r="10" spans="1:22" ht="12.75" customHeight="1" x14ac:dyDescent="0.25">
      <c r="A10" s="9" t="s">
        <v>11</v>
      </c>
      <c r="B10" s="267"/>
      <c r="C10" s="268"/>
      <c r="D10" s="269"/>
      <c r="E10" s="272"/>
      <c r="F10" s="386"/>
      <c r="G10" s="250">
        <f t="shared" si="1"/>
        <v>0</v>
      </c>
      <c r="H10" s="272"/>
      <c r="I10" s="74">
        <f t="shared" si="2"/>
        <v>0</v>
      </c>
      <c r="J10" s="50">
        <f t="shared" si="3"/>
        <v>0</v>
      </c>
      <c r="K10" s="382"/>
      <c r="L10" s="383"/>
      <c r="M10" s="383"/>
      <c r="N10" s="412"/>
      <c r="O10" s="384"/>
      <c r="P10" s="59">
        <f t="shared" si="0"/>
        <v>0</v>
      </c>
      <c r="Q10" s="385"/>
      <c r="R10" s="8"/>
      <c r="S10" s="50">
        <f t="shared" si="4"/>
        <v>0</v>
      </c>
      <c r="T10" s="103">
        <f t="shared" si="5"/>
        <v>0</v>
      </c>
      <c r="U10" s="116">
        <f t="shared" si="6"/>
        <v>0</v>
      </c>
      <c r="V10"/>
    </row>
    <row r="11" spans="1:22" ht="12.75" customHeight="1" x14ac:dyDescent="0.25">
      <c r="A11" s="9" t="s">
        <v>12</v>
      </c>
      <c r="B11" s="267"/>
      <c r="C11" s="268"/>
      <c r="D11" s="269"/>
      <c r="E11" s="272"/>
      <c r="F11" s="386"/>
      <c r="G11" s="250">
        <f t="shared" si="1"/>
        <v>0</v>
      </c>
      <c r="H11" s="272"/>
      <c r="I11" s="74">
        <f t="shared" si="2"/>
        <v>0</v>
      </c>
      <c r="J11" s="50">
        <f t="shared" si="3"/>
        <v>0</v>
      </c>
      <c r="K11" s="382"/>
      <c r="L11" s="383"/>
      <c r="M11" s="383"/>
      <c r="N11" s="412"/>
      <c r="O11" s="384"/>
      <c r="P11" s="59">
        <f t="shared" si="0"/>
        <v>0</v>
      </c>
      <c r="Q11" s="385"/>
      <c r="R11" s="8"/>
      <c r="S11" s="50">
        <f t="shared" si="4"/>
        <v>0</v>
      </c>
      <c r="T11" s="103">
        <f t="shared" si="5"/>
        <v>0</v>
      </c>
      <c r="U11" s="116">
        <f t="shared" si="6"/>
        <v>0</v>
      </c>
      <c r="V11"/>
    </row>
    <row r="12" spans="1:22" ht="12.75" customHeight="1" x14ac:dyDescent="0.25">
      <c r="A12" s="9" t="s">
        <v>13</v>
      </c>
      <c r="B12" s="267"/>
      <c r="C12" s="268"/>
      <c r="D12" s="269"/>
      <c r="E12" s="272"/>
      <c r="F12" s="386"/>
      <c r="G12" s="250">
        <f t="shared" si="1"/>
        <v>0</v>
      </c>
      <c r="H12" s="272"/>
      <c r="I12" s="74">
        <f t="shared" si="2"/>
        <v>0</v>
      </c>
      <c r="J12" s="50">
        <f t="shared" si="3"/>
        <v>0</v>
      </c>
      <c r="K12" s="382"/>
      <c r="L12" s="383"/>
      <c r="M12" s="383"/>
      <c r="N12" s="412"/>
      <c r="O12" s="384"/>
      <c r="P12" s="59">
        <f t="shared" si="0"/>
        <v>0</v>
      </c>
      <c r="Q12" s="385"/>
      <c r="R12" s="8"/>
      <c r="S12" s="50">
        <f t="shared" si="4"/>
        <v>0</v>
      </c>
      <c r="T12" s="103">
        <f t="shared" si="5"/>
        <v>0</v>
      </c>
      <c r="U12" s="116">
        <f t="shared" si="6"/>
        <v>0</v>
      </c>
      <c r="V12"/>
    </row>
    <row r="13" spans="1:22" ht="12.75" customHeight="1" x14ac:dyDescent="0.25">
      <c r="A13" s="9" t="s">
        <v>14</v>
      </c>
      <c r="B13" s="267"/>
      <c r="C13" s="268"/>
      <c r="D13" s="269"/>
      <c r="E13" s="272"/>
      <c r="F13" s="386"/>
      <c r="G13" s="250">
        <f t="shared" si="1"/>
        <v>0</v>
      </c>
      <c r="H13" s="272"/>
      <c r="I13" s="74">
        <f t="shared" si="2"/>
        <v>0</v>
      </c>
      <c r="J13" s="50">
        <f t="shared" si="3"/>
        <v>0</v>
      </c>
      <c r="K13" s="382"/>
      <c r="L13" s="383"/>
      <c r="M13" s="383"/>
      <c r="N13" s="412"/>
      <c r="O13" s="384"/>
      <c r="P13" s="59">
        <f t="shared" si="0"/>
        <v>0</v>
      </c>
      <c r="Q13" s="385"/>
      <c r="R13" s="8"/>
      <c r="S13" s="50">
        <f t="shared" si="4"/>
        <v>0</v>
      </c>
      <c r="T13" s="103">
        <f t="shared" si="5"/>
        <v>0</v>
      </c>
      <c r="U13" s="116">
        <f t="shared" si="6"/>
        <v>0</v>
      </c>
      <c r="V13"/>
    </row>
    <row r="14" spans="1:22" ht="12.75" customHeight="1" x14ac:dyDescent="0.25">
      <c r="A14" s="9" t="s">
        <v>15</v>
      </c>
      <c r="B14" s="267"/>
      <c r="C14" s="268"/>
      <c r="D14" s="269"/>
      <c r="E14" s="272"/>
      <c r="F14" s="386"/>
      <c r="G14" s="250">
        <f t="shared" si="1"/>
        <v>0</v>
      </c>
      <c r="H14" s="272"/>
      <c r="I14" s="74">
        <f t="shared" si="2"/>
        <v>0</v>
      </c>
      <c r="J14" s="50">
        <f t="shared" si="3"/>
        <v>0</v>
      </c>
      <c r="K14" s="382"/>
      <c r="L14" s="383"/>
      <c r="M14" s="383"/>
      <c r="N14" s="412"/>
      <c r="O14" s="384"/>
      <c r="P14" s="59">
        <f t="shared" si="0"/>
        <v>0</v>
      </c>
      <c r="Q14" s="385"/>
      <c r="R14" s="8"/>
      <c r="S14" s="50">
        <f t="shared" si="4"/>
        <v>0</v>
      </c>
      <c r="T14" s="103">
        <f t="shared" si="5"/>
        <v>0</v>
      </c>
      <c r="U14" s="116">
        <f t="shared" si="6"/>
        <v>0</v>
      </c>
      <c r="V14"/>
    </row>
    <row r="15" spans="1:22" ht="12.75" customHeight="1" x14ac:dyDescent="0.25">
      <c r="A15" s="9" t="s">
        <v>16</v>
      </c>
      <c r="B15" s="267"/>
      <c r="C15" s="268"/>
      <c r="D15" s="269"/>
      <c r="E15" s="272"/>
      <c r="F15" s="386"/>
      <c r="G15" s="250">
        <f t="shared" si="1"/>
        <v>0</v>
      </c>
      <c r="H15" s="272"/>
      <c r="I15" s="74">
        <f t="shared" si="2"/>
        <v>0</v>
      </c>
      <c r="J15" s="50">
        <f t="shared" si="3"/>
        <v>0</v>
      </c>
      <c r="K15" s="382"/>
      <c r="L15" s="383"/>
      <c r="M15" s="383"/>
      <c r="N15" s="412"/>
      <c r="O15" s="384"/>
      <c r="P15" s="59">
        <f t="shared" si="0"/>
        <v>0</v>
      </c>
      <c r="Q15" s="385"/>
      <c r="R15" s="8"/>
      <c r="S15" s="50">
        <f t="shared" si="4"/>
        <v>0</v>
      </c>
      <c r="T15" s="103">
        <f t="shared" si="5"/>
        <v>0</v>
      </c>
      <c r="U15" s="116">
        <f t="shared" si="6"/>
        <v>0</v>
      </c>
      <c r="V15"/>
    </row>
    <row r="16" spans="1:22" ht="12.75" customHeight="1" x14ac:dyDescent="0.25">
      <c r="A16" s="9" t="s">
        <v>17</v>
      </c>
      <c r="B16" s="267"/>
      <c r="C16" s="268"/>
      <c r="D16" s="269"/>
      <c r="E16" s="272"/>
      <c r="F16" s="386"/>
      <c r="G16" s="250">
        <f t="shared" si="1"/>
        <v>0</v>
      </c>
      <c r="H16" s="272"/>
      <c r="I16" s="74">
        <f t="shared" si="2"/>
        <v>0</v>
      </c>
      <c r="J16" s="50">
        <f t="shared" si="3"/>
        <v>0</v>
      </c>
      <c r="K16" s="382"/>
      <c r="L16" s="383"/>
      <c r="M16" s="383"/>
      <c r="N16" s="412"/>
      <c r="O16" s="384"/>
      <c r="P16" s="59">
        <f t="shared" si="0"/>
        <v>0</v>
      </c>
      <c r="Q16" s="385"/>
      <c r="R16" s="8"/>
      <c r="S16" s="50">
        <f t="shared" si="4"/>
        <v>0</v>
      </c>
      <c r="T16" s="103">
        <f t="shared" si="5"/>
        <v>0</v>
      </c>
      <c r="U16" s="116">
        <f t="shared" si="6"/>
        <v>0</v>
      </c>
      <c r="V16"/>
    </row>
    <row r="17" spans="1:22" ht="12.75" customHeight="1" x14ac:dyDescent="0.25">
      <c r="A17" s="9" t="s">
        <v>18</v>
      </c>
      <c r="B17" s="267"/>
      <c r="C17" s="268"/>
      <c r="D17" s="269"/>
      <c r="E17" s="272"/>
      <c r="F17" s="386"/>
      <c r="G17" s="250">
        <f t="shared" si="1"/>
        <v>0</v>
      </c>
      <c r="H17" s="272"/>
      <c r="I17" s="74">
        <f t="shared" si="2"/>
        <v>0</v>
      </c>
      <c r="J17" s="50">
        <f t="shared" si="3"/>
        <v>0</v>
      </c>
      <c r="K17" s="382"/>
      <c r="L17" s="383"/>
      <c r="M17" s="383"/>
      <c r="N17" s="412"/>
      <c r="O17" s="384"/>
      <c r="P17" s="59">
        <f t="shared" si="0"/>
        <v>0</v>
      </c>
      <c r="Q17" s="385"/>
      <c r="R17" s="8"/>
      <c r="S17" s="50">
        <f t="shared" si="4"/>
        <v>0</v>
      </c>
      <c r="T17" s="103">
        <f t="shared" si="5"/>
        <v>0</v>
      </c>
      <c r="U17" s="116">
        <f t="shared" si="6"/>
        <v>0</v>
      </c>
      <c r="V17"/>
    </row>
    <row r="18" spans="1:22" ht="12.75" customHeight="1" x14ac:dyDescent="0.25">
      <c r="A18" s="9" t="s">
        <v>19</v>
      </c>
      <c r="B18" s="267"/>
      <c r="C18" s="268"/>
      <c r="D18" s="269"/>
      <c r="E18" s="272"/>
      <c r="F18" s="386"/>
      <c r="G18" s="250">
        <f t="shared" si="1"/>
        <v>0</v>
      </c>
      <c r="H18" s="272"/>
      <c r="I18" s="74">
        <f t="shared" si="2"/>
        <v>0</v>
      </c>
      <c r="J18" s="50">
        <f t="shared" si="3"/>
        <v>0</v>
      </c>
      <c r="K18" s="382"/>
      <c r="L18" s="383"/>
      <c r="M18" s="383"/>
      <c r="N18" s="412"/>
      <c r="O18" s="384"/>
      <c r="P18" s="59">
        <f t="shared" si="0"/>
        <v>0</v>
      </c>
      <c r="Q18" s="385"/>
      <c r="R18" s="8"/>
      <c r="S18" s="50">
        <f t="shared" si="4"/>
        <v>0</v>
      </c>
      <c r="T18" s="103">
        <f t="shared" si="5"/>
        <v>0</v>
      </c>
      <c r="U18" s="116">
        <f t="shared" si="6"/>
        <v>0</v>
      </c>
      <c r="V18"/>
    </row>
    <row r="19" spans="1:22" ht="12.75" customHeight="1" x14ac:dyDescent="0.25">
      <c r="A19" s="9" t="s">
        <v>20</v>
      </c>
      <c r="B19" s="267"/>
      <c r="C19" s="268"/>
      <c r="D19" s="269"/>
      <c r="E19" s="272"/>
      <c r="F19" s="386"/>
      <c r="G19" s="250">
        <f t="shared" si="1"/>
        <v>0</v>
      </c>
      <c r="H19" s="272"/>
      <c r="I19" s="74">
        <f t="shared" si="2"/>
        <v>0</v>
      </c>
      <c r="J19" s="50">
        <f t="shared" si="3"/>
        <v>0</v>
      </c>
      <c r="K19" s="382"/>
      <c r="L19" s="383"/>
      <c r="M19" s="383"/>
      <c r="N19" s="412"/>
      <c r="O19" s="384"/>
      <c r="P19" s="59">
        <f t="shared" si="0"/>
        <v>0</v>
      </c>
      <c r="Q19" s="385"/>
      <c r="R19" s="8"/>
      <c r="S19" s="50">
        <f t="shared" si="4"/>
        <v>0</v>
      </c>
      <c r="T19" s="103">
        <f t="shared" si="5"/>
        <v>0</v>
      </c>
      <c r="U19" s="116">
        <f t="shared" si="6"/>
        <v>0</v>
      </c>
      <c r="V19"/>
    </row>
    <row r="20" spans="1:22" ht="12.75" customHeight="1" x14ac:dyDescent="0.25">
      <c r="A20" s="9" t="s">
        <v>21</v>
      </c>
      <c r="B20" s="267"/>
      <c r="C20" s="268"/>
      <c r="D20" s="269"/>
      <c r="E20" s="272"/>
      <c r="F20" s="386"/>
      <c r="G20" s="250">
        <f t="shared" ref="G20:G30" si="7">IF(F20&gt;0,D20/C20*(F20+Q20/12),0)</f>
        <v>0</v>
      </c>
      <c r="H20" s="272"/>
      <c r="I20" s="74">
        <f t="shared" si="2"/>
        <v>0</v>
      </c>
      <c r="J20" s="50">
        <f t="shared" si="3"/>
        <v>0</v>
      </c>
      <c r="K20" s="382"/>
      <c r="L20" s="383"/>
      <c r="M20" s="383"/>
      <c r="N20" s="412"/>
      <c r="O20" s="384"/>
      <c r="P20" s="59">
        <f t="shared" si="0"/>
        <v>0</v>
      </c>
      <c r="Q20" s="385"/>
      <c r="R20" s="8"/>
      <c r="S20" s="50">
        <f t="shared" si="4"/>
        <v>0</v>
      </c>
      <c r="T20" s="103">
        <f t="shared" si="5"/>
        <v>0</v>
      </c>
      <c r="U20" s="116">
        <f t="shared" si="6"/>
        <v>0</v>
      </c>
      <c r="V20"/>
    </row>
    <row r="21" spans="1:22" ht="12.75" customHeight="1" x14ac:dyDescent="0.25">
      <c r="A21" s="9" t="s">
        <v>22</v>
      </c>
      <c r="B21" s="267"/>
      <c r="C21" s="268"/>
      <c r="D21" s="269"/>
      <c r="E21" s="272"/>
      <c r="F21" s="386"/>
      <c r="G21" s="250">
        <f t="shared" si="7"/>
        <v>0</v>
      </c>
      <c r="H21" s="272"/>
      <c r="I21" s="74">
        <f t="shared" si="2"/>
        <v>0</v>
      </c>
      <c r="J21" s="50">
        <f t="shared" si="3"/>
        <v>0</v>
      </c>
      <c r="K21" s="382"/>
      <c r="L21" s="383"/>
      <c r="M21" s="383"/>
      <c r="N21" s="412"/>
      <c r="O21" s="384"/>
      <c r="P21" s="59">
        <f t="shared" si="0"/>
        <v>0</v>
      </c>
      <c r="Q21" s="385"/>
      <c r="R21" s="8"/>
      <c r="S21" s="50">
        <f t="shared" si="4"/>
        <v>0</v>
      </c>
      <c r="T21" s="103">
        <f t="shared" si="5"/>
        <v>0</v>
      </c>
      <c r="U21" s="116">
        <f t="shared" si="6"/>
        <v>0</v>
      </c>
      <c r="V21"/>
    </row>
    <row r="22" spans="1:22" ht="12.75" customHeight="1" x14ac:dyDescent="0.25">
      <c r="A22" s="9" t="s">
        <v>23</v>
      </c>
      <c r="B22" s="267"/>
      <c r="C22" s="268"/>
      <c r="D22" s="269"/>
      <c r="E22" s="272"/>
      <c r="F22" s="386"/>
      <c r="G22" s="250">
        <f t="shared" si="7"/>
        <v>0</v>
      </c>
      <c r="H22" s="272"/>
      <c r="I22" s="74">
        <f t="shared" si="2"/>
        <v>0</v>
      </c>
      <c r="J22" s="50">
        <f t="shared" si="3"/>
        <v>0</v>
      </c>
      <c r="K22" s="382"/>
      <c r="L22" s="383"/>
      <c r="M22" s="383"/>
      <c r="N22" s="412"/>
      <c r="O22" s="384"/>
      <c r="P22" s="59">
        <f t="shared" si="0"/>
        <v>0</v>
      </c>
      <c r="Q22" s="385"/>
      <c r="R22" s="8"/>
      <c r="S22" s="50">
        <f t="shared" si="4"/>
        <v>0</v>
      </c>
      <c r="T22" s="103">
        <f t="shared" si="5"/>
        <v>0</v>
      </c>
      <c r="U22" s="116">
        <f t="shared" si="6"/>
        <v>0</v>
      </c>
      <c r="V22"/>
    </row>
    <row r="23" spans="1:22" ht="12.75" customHeight="1" x14ac:dyDescent="0.25">
      <c r="A23" s="9" t="s">
        <v>24</v>
      </c>
      <c r="B23" s="267"/>
      <c r="C23" s="268"/>
      <c r="D23" s="269"/>
      <c r="E23" s="272"/>
      <c r="F23" s="386"/>
      <c r="G23" s="250">
        <f t="shared" si="7"/>
        <v>0</v>
      </c>
      <c r="H23" s="272"/>
      <c r="I23" s="74">
        <f t="shared" si="2"/>
        <v>0</v>
      </c>
      <c r="J23" s="50">
        <f t="shared" si="3"/>
        <v>0</v>
      </c>
      <c r="K23" s="382"/>
      <c r="L23" s="383"/>
      <c r="M23" s="383"/>
      <c r="N23" s="412"/>
      <c r="O23" s="384"/>
      <c r="P23" s="59">
        <f t="shared" si="0"/>
        <v>0</v>
      </c>
      <c r="Q23" s="385"/>
      <c r="R23" s="8"/>
      <c r="S23" s="50">
        <f t="shared" si="4"/>
        <v>0</v>
      </c>
      <c r="T23" s="103">
        <f t="shared" si="5"/>
        <v>0</v>
      </c>
      <c r="U23" s="116">
        <f t="shared" si="6"/>
        <v>0</v>
      </c>
      <c r="V23"/>
    </row>
    <row r="24" spans="1:22" ht="12.75" customHeight="1" x14ac:dyDescent="0.25">
      <c r="A24" s="9" t="s">
        <v>25</v>
      </c>
      <c r="B24" s="267"/>
      <c r="C24" s="268"/>
      <c r="D24" s="269"/>
      <c r="E24" s="272"/>
      <c r="F24" s="386"/>
      <c r="G24" s="250">
        <f t="shared" si="7"/>
        <v>0</v>
      </c>
      <c r="H24" s="272"/>
      <c r="I24" s="74">
        <f t="shared" si="2"/>
        <v>0</v>
      </c>
      <c r="J24" s="50">
        <f t="shared" si="3"/>
        <v>0</v>
      </c>
      <c r="K24" s="382"/>
      <c r="L24" s="383"/>
      <c r="M24" s="383"/>
      <c r="N24" s="412"/>
      <c r="O24" s="384"/>
      <c r="P24" s="59">
        <f t="shared" si="0"/>
        <v>0</v>
      </c>
      <c r="Q24" s="385"/>
      <c r="R24" s="8"/>
      <c r="S24" s="50">
        <f t="shared" si="4"/>
        <v>0</v>
      </c>
      <c r="T24" s="103">
        <f t="shared" si="5"/>
        <v>0</v>
      </c>
      <c r="U24" s="116">
        <f t="shared" si="6"/>
        <v>0</v>
      </c>
      <c r="V24"/>
    </row>
    <row r="25" spans="1:22" ht="12.75" customHeight="1" x14ac:dyDescent="0.25">
      <c r="A25" s="9" t="s">
        <v>26</v>
      </c>
      <c r="B25" s="267"/>
      <c r="C25" s="268"/>
      <c r="D25" s="269"/>
      <c r="E25" s="272"/>
      <c r="F25" s="386"/>
      <c r="G25" s="250">
        <f t="shared" si="7"/>
        <v>0</v>
      </c>
      <c r="H25" s="272"/>
      <c r="I25" s="74">
        <f t="shared" si="2"/>
        <v>0</v>
      </c>
      <c r="J25" s="50">
        <f t="shared" si="3"/>
        <v>0</v>
      </c>
      <c r="K25" s="382"/>
      <c r="L25" s="383"/>
      <c r="M25" s="383"/>
      <c r="N25" s="412"/>
      <c r="O25" s="384"/>
      <c r="P25" s="59">
        <f t="shared" si="0"/>
        <v>0</v>
      </c>
      <c r="Q25" s="385"/>
      <c r="R25" s="8"/>
      <c r="S25" s="50">
        <f t="shared" si="4"/>
        <v>0</v>
      </c>
      <c r="T25" s="103">
        <f t="shared" si="5"/>
        <v>0</v>
      </c>
      <c r="U25" s="116">
        <f t="shared" si="6"/>
        <v>0</v>
      </c>
      <c r="V25"/>
    </row>
    <row r="26" spans="1:22" ht="12.75" customHeight="1" x14ac:dyDescent="0.25">
      <c r="A26" s="9" t="s">
        <v>27</v>
      </c>
      <c r="B26" s="267"/>
      <c r="C26" s="268"/>
      <c r="D26" s="269"/>
      <c r="E26" s="272"/>
      <c r="F26" s="386"/>
      <c r="G26" s="250">
        <f t="shared" si="7"/>
        <v>0</v>
      </c>
      <c r="H26" s="272"/>
      <c r="I26" s="74">
        <f t="shared" si="2"/>
        <v>0</v>
      </c>
      <c r="J26" s="50">
        <f t="shared" si="3"/>
        <v>0</v>
      </c>
      <c r="K26" s="382"/>
      <c r="L26" s="383"/>
      <c r="M26" s="383"/>
      <c r="N26" s="412"/>
      <c r="O26" s="384"/>
      <c r="P26" s="59">
        <f t="shared" si="0"/>
        <v>0</v>
      </c>
      <c r="Q26" s="385"/>
      <c r="R26" s="8"/>
      <c r="S26" s="50">
        <f t="shared" si="4"/>
        <v>0</v>
      </c>
      <c r="T26" s="103">
        <f t="shared" si="5"/>
        <v>0</v>
      </c>
      <c r="U26" s="116">
        <f t="shared" si="6"/>
        <v>0</v>
      </c>
      <c r="V26"/>
    </row>
    <row r="27" spans="1:22" x14ac:dyDescent="0.25">
      <c r="A27" s="9" t="s">
        <v>28</v>
      </c>
      <c r="B27" s="10"/>
      <c r="C27" s="11"/>
      <c r="D27" s="12"/>
      <c r="E27" s="15"/>
      <c r="F27" s="132"/>
      <c r="G27" s="250">
        <f t="shared" si="7"/>
        <v>0</v>
      </c>
      <c r="H27" s="15"/>
      <c r="I27" s="48">
        <f>ROUND(IF(E27=0,,H27*T27),0)</f>
        <v>0</v>
      </c>
      <c r="J27" s="50">
        <f t="shared" si="3"/>
        <v>0</v>
      </c>
      <c r="K27" s="15"/>
      <c r="L27" s="16"/>
      <c r="M27" s="16"/>
      <c r="N27" s="14"/>
      <c r="O27" s="132"/>
      <c r="P27" s="50">
        <f t="shared" si="0"/>
        <v>0</v>
      </c>
      <c r="Q27" s="80"/>
      <c r="R27" s="17"/>
      <c r="S27" s="50">
        <f t="shared" si="4"/>
        <v>0</v>
      </c>
      <c r="T27" s="103">
        <f t="shared" si="5"/>
        <v>0</v>
      </c>
      <c r="U27" s="116">
        <f t="shared" si="6"/>
        <v>0</v>
      </c>
      <c r="V27"/>
    </row>
    <row r="28" spans="1:22" x14ac:dyDescent="0.25">
      <c r="A28" s="9" t="s">
        <v>29</v>
      </c>
      <c r="B28" s="10"/>
      <c r="C28" s="11"/>
      <c r="D28" s="12"/>
      <c r="E28" s="17"/>
      <c r="F28" s="14"/>
      <c r="G28" s="326">
        <f t="shared" si="7"/>
        <v>0</v>
      </c>
      <c r="H28" s="15"/>
      <c r="I28" s="48">
        <f>ROUND(IF(E28=0,,H28*T28),0)</f>
        <v>0</v>
      </c>
      <c r="J28" s="50">
        <f t="shared" si="3"/>
        <v>0</v>
      </c>
      <c r="K28" s="15"/>
      <c r="L28" s="16"/>
      <c r="M28" s="16"/>
      <c r="N28" s="14"/>
      <c r="O28" s="132"/>
      <c r="P28" s="50">
        <f t="shared" si="0"/>
        <v>0</v>
      </c>
      <c r="Q28" s="80"/>
      <c r="R28" s="17"/>
      <c r="S28" s="50">
        <f>SUM(P28*12+R28)</f>
        <v>0</v>
      </c>
      <c r="T28" s="111">
        <f>ROUND(IF(C28=0,0,IF((D28/C28)&gt;1,1,D28/C28)),2)</f>
        <v>0</v>
      </c>
      <c r="U28" s="116">
        <f>ROUND(IF(C28=0,0,D28/C28),2)</f>
        <v>0</v>
      </c>
      <c r="V28"/>
    </row>
    <row r="29" spans="1:22" x14ac:dyDescent="0.25">
      <c r="A29" s="9" t="s">
        <v>30</v>
      </c>
      <c r="B29" s="10"/>
      <c r="C29" s="11"/>
      <c r="D29" s="12"/>
      <c r="E29" s="17"/>
      <c r="F29" s="14"/>
      <c r="G29" s="326">
        <f t="shared" si="7"/>
        <v>0</v>
      </c>
      <c r="H29" s="15"/>
      <c r="I29" s="48">
        <f>ROUND(IF(E29=0,,H29*T29),0)</f>
        <v>0</v>
      </c>
      <c r="J29" s="50">
        <f t="shared" si="3"/>
        <v>0</v>
      </c>
      <c r="K29" s="15"/>
      <c r="L29" s="16"/>
      <c r="M29" s="16"/>
      <c r="N29" s="14"/>
      <c r="O29" s="132"/>
      <c r="P29" s="50">
        <f t="shared" si="0"/>
        <v>0</v>
      </c>
      <c r="Q29" s="80"/>
      <c r="R29" s="17"/>
      <c r="S29" s="50">
        <f>SUM(P29*12+R29)</f>
        <v>0</v>
      </c>
      <c r="T29" s="111">
        <f>ROUND(IF(C29=0,0,IF((D29/C29)&gt;1,1,D29/C29)),2)</f>
        <v>0</v>
      </c>
      <c r="U29" s="116">
        <f>ROUND(IF(C29=0,0,D29/C29),2)</f>
        <v>0</v>
      </c>
      <c r="V29"/>
    </row>
    <row r="30" spans="1:22" ht="13.8" thickBot="1" x14ac:dyDescent="0.3">
      <c r="A30" s="9" t="s">
        <v>31</v>
      </c>
      <c r="B30" s="122"/>
      <c r="C30" s="123"/>
      <c r="D30" s="124"/>
      <c r="E30" s="127"/>
      <c r="F30" s="126"/>
      <c r="G30" s="361">
        <f t="shared" si="7"/>
        <v>0</v>
      </c>
      <c r="H30" s="18"/>
      <c r="I30" s="362">
        <f>ROUND(IF(E30=0,,H30*T30),0)</f>
        <v>0</v>
      </c>
      <c r="J30" s="50">
        <f t="shared" si="3"/>
        <v>0</v>
      </c>
      <c r="K30" s="18"/>
      <c r="L30" s="19"/>
      <c r="M30" s="19"/>
      <c r="N30" s="126"/>
      <c r="O30" s="363"/>
      <c r="P30" s="318">
        <f t="shared" si="0"/>
        <v>0</v>
      </c>
      <c r="Q30" s="342"/>
      <c r="R30" s="127"/>
      <c r="S30" s="318">
        <f>SUM(P30*12+R30)</f>
        <v>0</v>
      </c>
      <c r="T30" s="364">
        <f>ROUND(IF(C30=0,0,IF((D30/C30)&gt;1,1,D30/C30)),2)</f>
        <v>0</v>
      </c>
      <c r="U30" s="320">
        <f>ROUND(IF(C30=0,0,D30/C30),2)</f>
        <v>0</v>
      </c>
      <c r="V30"/>
    </row>
    <row r="31" spans="1:22" x14ac:dyDescent="0.25">
      <c r="A31" s="482" t="s">
        <v>67</v>
      </c>
      <c r="B31" s="20" t="s">
        <v>68</v>
      </c>
      <c r="C31" s="117">
        <f>SUM(C6:C30)</f>
        <v>0</v>
      </c>
      <c r="D31" s="73">
        <f>SUM(D6:D30)</f>
        <v>0</v>
      </c>
      <c r="E31" s="136"/>
      <c r="F31" s="134"/>
      <c r="G31" s="73">
        <f t="shared" ref="G31:U31" si="8">SUM(G6:G30)</f>
        <v>0</v>
      </c>
      <c r="H31" s="64">
        <f t="shared" si="8"/>
        <v>0</v>
      </c>
      <c r="I31" s="75">
        <f t="shared" si="8"/>
        <v>0</v>
      </c>
      <c r="J31" s="64">
        <f t="shared" si="8"/>
        <v>0</v>
      </c>
      <c r="K31" s="49">
        <f t="shared" si="8"/>
        <v>0</v>
      </c>
      <c r="L31" s="49">
        <f t="shared" si="8"/>
        <v>0</v>
      </c>
      <c r="M31" s="49">
        <f t="shared" si="8"/>
        <v>0</v>
      </c>
      <c r="N31" s="49">
        <f t="shared" si="8"/>
        <v>0</v>
      </c>
      <c r="O31" s="49">
        <f t="shared" si="8"/>
        <v>0</v>
      </c>
      <c r="P31" s="49">
        <f t="shared" si="8"/>
        <v>0</v>
      </c>
      <c r="Q31" s="49">
        <f t="shared" si="8"/>
        <v>0</v>
      </c>
      <c r="R31" s="75">
        <f t="shared" si="8"/>
        <v>0</v>
      </c>
      <c r="S31" s="64">
        <f t="shared" si="8"/>
        <v>0</v>
      </c>
      <c r="T31" s="112">
        <f t="shared" si="8"/>
        <v>0</v>
      </c>
      <c r="U31" s="73">
        <f t="shared" si="8"/>
        <v>0</v>
      </c>
      <c r="V31"/>
    </row>
    <row r="32" spans="1:22" ht="13.8" thickBot="1" x14ac:dyDescent="0.3">
      <c r="A32" s="481"/>
      <c r="B32" s="24" t="s">
        <v>69</v>
      </c>
      <c r="C32" s="118">
        <f>IF(C6&gt;0,AVERAGE(C6:C30),0)</f>
        <v>0</v>
      </c>
      <c r="D32" s="119">
        <f>IF(D6&gt;0,AVERAGE(D6:D30),0)</f>
        <v>0</v>
      </c>
      <c r="E32" s="63">
        <f>IF(E6&gt;0,AVERAGE(E6:E30),0)</f>
        <v>0</v>
      </c>
      <c r="F32" s="135">
        <f>IF(F6&gt;0,AVERAGE(F6:F30),0)</f>
        <v>0</v>
      </c>
      <c r="G32" s="119">
        <f>IF(U31&gt;0,IF(G31/U31&gt;12,12,G31/U31),0)</f>
        <v>0</v>
      </c>
      <c r="H32" s="69">
        <f>IF(H6&gt;0,AVERAGE(H6:H30),0)</f>
        <v>0</v>
      </c>
      <c r="I32" s="76">
        <f>IF(T31=0,0,I31/T31)</f>
        <v>0</v>
      </c>
      <c r="J32" s="68">
        <f>IF(T31=0,0,J31/T31)</f>
        <v>0</v>
      </c>
      <c r="K32" s="51">
        <f>IF(K31&gt;0,AVERAGE(K6:K30),0)</f>
        <v>0</v>
      </c>
      <c r="L32" s="51">
        <f>IF(L31&gt;0,AVERAGE(L6:L30),0)</f>
        <v>0</v>
      </c>
      <c r="M32" s="51">
        <f>IF(M31&gt;0,AVERAGE(M6:M30),0)</f>
        <v>0</v>
      </c>
      <c r="N32" s="51">
        <f>IF(N31&gt;0,AVERAGE(N6:N30),0)</f>
        <v>0</v>
      </c>
      <c r="O32" s="51">
        <f>IF(O31&gt;0,AVERAGE(O6:O30),0)</f>
        <v>0</v>
      </c>
      <c r="P32" s="51">
        <f>IF(T31=0,0,P31/T31)</f>
        <v>0</v>
      </c>
      <c r="Q32" s="51">
        <f>IF(T31=0,0,Q31/T31)</f>
        <v>0</v>
      </c>
      <c r="R32" s="25"/>
      <c r="S32" s="26"/>
      <c r="T32" s="105"/>
      <c r="U32" s="106"/>
      <c r="V32"/>
    </row>
    <row r="33" spans="1:22" x14ac:dyDescent="0.25">
      <c r="D33" s="3"/>
      <c r="E33"/>
      <c r="O33" s="31"/>
      <c r="P33" s="30"/>
      <c r="Q33" s="31"/>
      <c r="R33" s="31" t="s">
        <v>70</v>
      </c>
      <c r="S33" s="32">
        <f>IF(T31=0,0,(S31-12*J31-R31)/T31/12)</f>
        <v>0</v>
      </c>
      <c r="V33"/>
    </row>
    <row r="34" spans="1:22" ht="13.5" customHeight="1" thickBot="1" x14ac:dyDescent="0.3">
      <c r="B34" s="31" t="s">
        <v>115</v>
      </c>
      <c r="D34" s="3"/>
      <c r="E34"/>
      <c r="V34"/>
    </row>
    <row r="35" spans="1:22" ht="12" customHeight="1" x14ac:dyDescent="0.25">
      <c r="A35" s="480"/>
      <c r="B35" s="466" t="s">
        <v>0</v>
      </c>
      <c r="C35" s="464" t="s">
        <v>1</v>
      </c>
      <c r="D35" s="465"/>
      <c r="E35" s="437" t="s">
        <v>2</v>
      </c>
      <c r="F35" s="438"/>
      <c r="G35" s="140"/>
      <c r="H35" s="438" t="s">
        <v>97</v>
      </c>
      <c r="I35" s="455"/>
      <c r="J35" s="434" t="s">
        <v>109</v>
      </c>
      <c r="K35" s="458" t="s">
        <v>3</v>
      </c>
      <c r="L35" s="459"/>
      <c r="M35" s="459"/>
      <c r="N35" s="460"/>
      <c r="O35" s="488"/>
      <c r="P35" s="434" t="s">
        <v>98</v>
      </c>
      <c r="Q35" s="434" t="s">
        <v>114</v>
      </c>
      <c r="R35" s="456" t="s">
        <v>99</v>
      </c>
      <c r="S35" s="434" t="s">
        <v>100</v>
      </c>
      <c r="T35" s="474" t="s">
        <v>101</v>
      </c>
      <c r="U35" s="434" t="s">
        <v>123</v>
      </c>
      <c r="V35"/>
    </row>
    <row r="36" spans="1:22" ht="23.25" customHeight="1" thickBot="1" x14ac:dyDescent="0.3">
      <c r="A36" s="482"/>
      <c r="B36" s="467"/>
      <c r="C36" s="4" t="s">
        <v>102</v>
      </c>
      <c r="D36" s="108" t="s">
        <v>103</v>
      </c>
      <c r="E36" s="4" t="s">
        <v>104</v>
      </c>
      <c r="F36" s="109" t="s">
        <v>105</v>
      </c>
      <c r="G36" s="142" t="s">
        <v>113</v>
      </c>
      <c r="H36" s="5" t="s">
        <v>106</v>
      </c>
      <c r="I36" s="56" t="s">
        <v>103</v>
      </c>
      <c r="J36" s="436"/>
      <c r="K36" s="54" t="s">
        <v>4</v>
      </c>
      <c r="L36" s="55" t="s">
        <v>5</v>
      </c>
      <c r="M36" s="109" t="s">
        <v>128</v>
      </c>
      <c r="N36" s="396" t="s">
        <v>146</v>
      </c>
      <c r="O36" s="56" t="s">
        <v>108</v>
      </c>
      <c r="P36" s="435"/>
      <c r="Q36" s="436"/>
      <c r="R36" s="457"/>
      <c r="S36" s="435"/>
      <c r="T36" s="475"/>
      <c r="U36" s="436"/>
      <c r="V36"/>
    </row>
    <row r="37" spans="1:22" x14ac:dyDescent="0.25">
      <c r="A37" s="7" t="s">
        <v>7</v>
      </c>
      <c r="B37" s="267"/>
      <c r="C37" s="268"/>
      <c r="D37" s="269"/>
      <c r="E37" s="270"/>
      <c r="F37" s="303"/>
      <c r="G37" s="61">
        <f t="shared" ref="G37:G61" si="9">IF(F37&gt;0,D37/C37*(F37+Q37/12),0)</f>
        <v>0</v>
      </c>
      <c r="H37" s="272"/>
      <c r="I37" s="92">
        <f>ROUND(IF(E37=0,,H37*T37),0)</f>
        <v>0</v>
      </c>
      <c r="J37" s="110">
        <f>ROUND(IF(D37-C37&lt;0,,(I37+L37+N37)/40*(D37-C37)*1.25),0)</f>
        <v>0</v>
      </c>
      <c r="K37" s="270"/>
      <c r="L37" s="273"/>
      <c r="M37" s="273"/>
      <c r="N37" s="242"/>
      <c r="O37" s="303"/>
      <c r="P37" s="49">
        <f>SUM(I37:O37)</f>
        <v>0</v>
      </c>
      <c r="Q37" s="77"/>
      <c r="R37" s="131"/>
      <c r="S37" s="49">
        <f>SUM(P37*12+R37)</f>
        <v>0</v>
      </c>
      <c r="T37" s="103">
        <f t="shared" ref="T37:T61" si="10">ROUND(IF(C37=0,0,IF((D37/C37)&gt;1,1,D37/C37)),2)</f>
        <v>0</v>
      </c>
      <c r="U37" s="128">
        <f t="shared" ref="U37:U61" si="11">IF(C37=0,0,D37/C37)</f>
        <v>0</v>
      </c>
      <c r="V37"/>
    </row>
    <row r="38" spans="1:22" x14ac:dyDescent="0.25">
      <c r="A38" s="9" t="s">
        <v>8</v>
      </c>
      <c r="B38" s="277"/>
      <c r="C38" s="283"/>
      <c r="D38" s="284"/>
      <c r="E38" s="279"/>
      <c r="F38" s="304"/>
      <c r="G38" s="251">
        <f t="shared" si="9"/>
        <v>0</v>
      </c>
      <c r="H38" s="279"/>
      <c r="I38" s="137">
        <f t="shared" ref="I38:I61" si="12">ROUND(IF(E38=0,,H38*T38),0)</f>
        <v>0</v>
      </c>
      <c r="J38" s="110">
        <f t="shared" ref="J38:J61" si="13">ROUND(IF(D38-C38&lt;0,,(I38+L38+N38)/40*(D38-C38)*1.25),0)</f>
        <v>0</v>
      </c>
      <c r="K38" s="279"/>
      <c r="L38" s="280"/>
      <c r="M38" s="280"/>
      <c r="N38" s="243"/>
      <c r="O38" s="304"/>
      <c r="P38" s="50">
        <f t="shared" ref="P38:P61" si="14">SUM(I38:O38)</f>
        <v>0</v>
      </c>
      <c r="Q38" s="78"/>
      <c r="R38" s="17"/>
      <c r="S38" s="50">
        <f t="shared" ref="S38:S61" si="15">SUM(P38*12+R38)</f>
        <v>0</v>
      </c>
      <c r="T38" s="111">
        <f t="shared" si="10"/>
        <v>0</v>
      </c>
      <c r="U38" s="128">
        <f t="shared" si="11"/>
        <v>0</v>
      </c>
      <c r="V38"/>
    </row>
    <row r="39" spans="1:22" x14ac:dyDescent="0.25">
      <c r="A39" s="9" t="s">
        <v>9</v>
      </c>
      <c r="B39" s="277"/>
      <c r="C39" s="283"/>
      <c r="D39" s="284"/>
      <c r="E39" s="279"/>
      <c r="F39" s="304"/>
      <c r="G39" s="251">
        <f t="shared" si="9"/>
        <v>0</v>
      </c>
      <c r="H39" s="279"/>
      <c r="I39" s="137">
        <f t="shared" si="12"/>
        <v>0</v>
      </c>
      <c r="J39" s="110">
        <f t="shared" si="13"/>
        <v>0</v>
      </c>
      <c r="K39" s="279"/>
      <c r="L39" s="280"/>
      <c r="M39" s="280"/>
      <c r="N39" s="243"/>
      <c r="O39" s="304"/>
      <c r="P39" s="50">
        <f t="shared" si="14"/>
        <v>0</v>
      </c>
      <c r="Q39" s="78"/>
      <c r="R39" s="17"/>
      <c r="S39" s="50">
        <f t="shared" si="15"/>
        <v>0</v>
      </c>
      <c r="T39" s="111">
        <f t="shared" si="10"/>
        <v>0</v>
      </c>
      <c r="U39" s="128">
        <f t="shared" si="11"/>
        <v>0</v>
      </c>
      <c r="V39"/>
    </row>
    <row r="40" spans="1:22" x14ac:dyDescent="0.25">
      <c r="A40" s="9" t="s">
        <v>10</v>
      </c>
      <c r="B40" s="10"/>
      <c r="C40" s="11"/>
      <c r="D40" s="12"/>
      <c r="E40" s="13"/>
      <c r="F40" s="14"/>
      <c r="G40" s="341">
        <f t="shared" si="9"/>
        <v>0</v>
      </c>
      <c r="H40" s="286"/>
      <c r="I40" s="137">
        <f t="shared" si="12"/>
        <v>0</v>
      </c>
      <c r="J40" s="110">
        <f t="shared" si="13"/>
        <v>0</v>
      </c>
      <c r="K40" s="15"/>
      <c r="L40" s="16"/>
      <c r="M40" s="16"/>
      <c r="N40" s="14"/>
      <c r="O40" s="14"/>
      <c r="P40" s="50">
        <f t="shared" si="14"/>
        <v>0</v>
      </c>
      <c r="Q40" s="78"/>
      <c r="R40" s="17"/>
      <c r="S40" s="50">
        <f t="shared" si="15"/>
        <v>0</v>
      </c>
      <c r="T40" s="111">
        <f t="shared" si="10"/>
        <v>0</v>
      </c>
      <c r="U40" s="128">
        <f t="shared" si="11"/>
        <v>0</v>
      </c>
      <c r="V40"/>
    </row>
    <row r="41" spans="1:22" x14ac:dyDescent="0.25">
      <c r="A41" s="9" t="s">
        <v>11</v>
      </c>
      <c r="B41" s="10"/>
      <c r="C41" s="11"/>
      <c r="D41" s="12"/>
      <c r="E41" s="13"/>
      <c r="F41" s="14"/>
      <c r="G41" s="341">
        <f t="shared" si="9"/>
        <v>0</v>
      </c>
      <c r="H41" s="286"/>
      <c r="I41" s="137">
        <f t="shared" si="12"/>
        <v>0</v>
      </c>
      <c r="J41" s="110">
        <f t="shared" si="13"/>
        <v>0</v>
      </c>
      <c r="K41" s="15"/>
      <c r="L41" s="16"/>
      <c r="M41" s="16"/>
      <c r="N41" s="14"/>
      <c r="O41" s="14"/>
      <c r="P41" s="50">
        <f t="shared" si="14"/>
        <v>0</v>
      </c>
      <c r="Q41" s="78"/>
      <c r="R41" s="17"/>
      <c r="S41" s="50">
        <f t="shared" si="15"/>
        <v>0</v>
      </c>
      <c r="T41" s="111">
        <f t="shared" si="10"/>
        <v>0</v>
      </c>
      <c r="U41" s="128">
        <f t="shared" si="11"/>
        <v>0</v>
      </c>
      <c r="V41"/>
    </row>
    <row r="42" spans="1:22" x14ac:dyDescent="0.25">
      <c r="A42" s="9" t="s">
        <v>12</v>
      </c>
      <c r="B42" s="10"/>
      <c r="C42" s="11"/>
      <c r="D42" s="12"/>
      <c r="E42" s="13"/>
      <c r="F42" s="14"/>
      <c r="G42" s="341">
        <f t="shared" si="9"/>
        <v>0</v>
      </c>
      <c r="H42" s="286"/>
      <c r="I42" s="137">
        <f t="shared" si="12"/>
        <v>0</v>
      </c>
      <c r="J42" s="110">
        <f t="shared" si="13"/>
        <v>0</v>
      </c>
      <c r="K42" s="15"/>
      <c r="L42" s="16"/>
      <c r="M42" s="16"/>
      <c r="N42" s="14"/>
      <c r="O42" s="14"/>
      <c r="P42" s="50">
        <f t="shared" si="14"/>
        <v>0</v>
      </c>
      <c r="Q42" s="78"/>
      <c r="R42" s="17"/>
      <c r="S42" s="50">
        <f t="shared" si="15"/>
        <v>0</v>
      </c>
      <c r="T42" s="111">
        <f t="shared" si="10"/>
        <v>0</v>
      </c>
      <c r="U42" s="128">
        <f t="shared" si="11"/>
        <v>0</v>
      </c>
      <c r="V42"/>
    </row>
    <row r="43" spans="1:22" x14ac:dyDescent="0.25">
      <c r="A43" s="9" t="s">
        <v>13</v>
      </c>
      <c r="B43" s="10"/>
      <c r="C43" s="11"/>
      <c r="D43" s="12"/>
      <c r="E43" s="13"/>
      <c r="F43" s="14"/>
      <c r="G43" s="341">
        <f t="shared" si="9"/>
        <v>0</v>
      </c>
      <c r="H43" s="286"/>
      <c r="I43" s="137">
        <f t="shared" si="12"/>
        <v>0</v>
      </c>
      <c r="J43" s="110">
        <f t="shared" si="13"/>
        <v>0</v>
      </c>
      <c r="K43" s="15"/>
      <c r="L43" s="16"/>
      <c r="M43" s="16"/>
      <c r="N43" s="14"/>
      <c r="O43" s="14"/>
      <c r="P43" s="50">
        <f t="shared" si="14"/>
        <v>0</v>
      </c>
      <c r="Q43" s="78"/>
      <c r="R43" s="17"/>
      <c r="S43" s="50">
        <f t="shared" si="15"/>
        <v>0</v>
      </c>
      <c r="T43" s="111">
        <f t="shared" si="10"/>
        <v>0</v>
      </c>
      <c r="U43" s="128">
        <f t="shared" si="11"/>
        <v>0</v>
      </c>
      <c r="V43"/>
    </row>
    <row r="44" spans="1:22" x14ac:dyDescent="0.25">
      <c r="A44" s="9" t="s">
        <v>14</v>
      </c>
      <c r="B44" s="10"/>
      <c r="C44" s="11"/>
      <c r="D44" s="12"/>
      <c r="E44" s="13"/>
      <c r="F44" s="14"/>
      <c r="G44" s="341">
        <f t="shared" si="9"/>
        <v>0</v>
      </c>
      <c r="H44" s="286"/>
      <c r="I44" s="137">
        <f t="shared" si="12"/>
        <v>0</v>
      </c>
      <c r="J44" s="110">
        <f t="shared" si="13"/>
        <v>0</v>
      </c>
      <c r="K44" s="15"/>
      <c r="L44" s="16"/>
      <c r="M44" s="16"/>
      <c r="N44" s="14"/>
      <c r="O44" s="14"/>
      <c r="P44" s="50">
        <f t="shared" si="14"/>
        <v>0</v>
      </c>
      <c r="Q44" s="78"/>
      <c r="R44" s="17"/>
      <c r="S44" s="50">
        <f t="shared" si="15"/>
        <v>0</v>
      </c>
      <c r="T44" s="111">
        <f t="shared" si="10"/>
        <v>0</v>
      </c>
      <c r="U44" s="128">
        <f t="shared" si="11"/>
        <v>0</v>
      </c>
      <c r="V44"/>
    </row>
    <row r="45" spans="1:22" x14ac:dyDescent="0.25">
      <c r="A45" s="9" t="s">
        <v>15</v>
      </c>
      <c r="B45" s="10"/>
      <c r="C45" s="11"/>
      <c r="D45" s="12"/>
      <c r="E45" s="13"/>
      <c r="F45" s="14"/>
      <c r="G45" s="341">
        <f t="shared" si="9"/>
        <v>0</v>
      </c>
      <c r="H45" s="286"/>
      <c r="I45" s="137">
        <f t="shared" si="12"/>
        <v>0</v>
      </c>
      <c r="J45" s="110">
        <f t="shared" si="13"/>
        <v>0</v>
      </c>
      <c r="K45" s="15"/>
      <c r="L45" s="16"/>
      <c r="M45" s="16"/>
      <c r="N45" s="14"/>
      <c r="O45" s="14"/>
      <c r="P45" s="50">
        <f t="shared" si="14"/>
        <v>0</v>
      </c>
      <c r="Q45" s="78"/>
      <c r="R45" s="17"/>
      <c r="S45" s="50">
        <f t="shared" si="15"/>
        <v>0</v>
      </c>
      <c r="T45" s="111">
        <f t="shared" si="10"/>
        <v>0</v>
      </c>
      <c r="U45" s="128">
        <f t="shared" si="11"/>
        <v>0</v>
      </c>
      <c r="V45"/>
    </row>
    <row r="46" spans="1:22" x14ac:dyDescent="0.25">
      <c r="A46" s="9" t="s">
        <v>16</v>
      </c>
      <c r="B46" s="10"/>
      <c r="C46" s="11"/>
      <c r="D46" s="12"/>
      <c r="E46" s="13"/>
      <c r="F46" s="14"/>
      <c r="G46" s="341">
        <f t="shared" si="9"/>
        <v>0</v>
      </c>
      <c r="H46" s="286"/>
      <c r="I46" s="137">
        <f t="shared" si="12"/>
        <v>0</v>
      </c>
      <c r="J46" s="110">
        <f t="shared" si="13"/>
        <v>0</v>
      </c>
      <c r="K46" s="15"/>
      <c r="L46" s="16"/>
      <c r="M46" s="16"/>
      <c r="N46" s="14"/>
      <c r="O46" s="14"/>
      <c r="P46" s="50">
        <f t="shared" si="14"/>
        <v>0</v>
      </c>
      <c r="Q46" s="78"/>
      <c r="R46" s="17"/>
      <c r="S46" s="50">
        <f t="shared" si="15"/>
        <v>0</v>
      </c>
      <c r="T46" s="111">
        <f t="shared" si="10"/>
        <v>0</v>
      </c>
      <c r="U46" s="128">
        <f t="shared" si="11"/>
        <v>0</v>
      </c>
      <c r="V46"/>
    </row>
    <row r="47" spans="1:22" x14ac:dyDescent="0.25">
      <c r="A47" s="9" t="s">
        <v>17</v>
      </c>
      <c r="B47" s="10"/>
      <c r="C47" s="11"/>
      <c r="D47" s="12"/>
      <c r="E47" s="13"/>
      <c r="F47" s="14"/>
      <c r="G47" s="341">
        <f t="shared" si="9"/>
        <v>0</v>
      </c>
      <c r="H47" s="286"/>
      <c r="I47" s="137">
        <f t="shared" si="12"/>
        <v>0</v>
      </c>
      <c r="J47" s="110">
        <f t="shared" si="13"/>
        <v>0</v>
      </c>
      <c r="K47" s="15"/>
      <c r="L47" s="16"/>
      <c r="M47" s="16"/>
      <c r="N47" s="14"/>
      <c r="O47" s="14"/>
      <c r="P47" s="50">
        <f t="shared" si="14"/>
        <v>0</v>
      </c>
      <c r="Q47" s="78"/>
      <c r="R47" s="17"/>
      <c r="S47" s="50">
        <f t="shared" si="15"/>
        <v>0</v>
      </c>
      <c r="T47" s="111">
        <f t="shared" si="10"/>
        <v>0</v>
      </c>
      <c r="U47" s="128">
        <f t="shared" si="11"/>
        <v>0</v>
      </c>
      <c r="V47"/>
    </row>
    <row r="48" spans="1:22" x14ac:dyDescent="0.25">
      <c r="A48" s="9" t="s">
        <v>18</v>
      </c>
      <c r="B48" s="10"/>
      <c r="C48" s="11"/>
      <c r="D48" s="12"/>
      <c r="E48" s="13"/>
      <c r="F48" s="14"/>
      <c r="G48" s="341">
        <f t="shared" si="9"/>
        <v>0</v>
      </c>
      <c r="H48" s="286"/>
      <c r="I48" s="137">
        <f t="shared" si="12"/>
        <v>0</v>
      </c>
      <c r="J48" s="110">
        <f t="shared" si="13"/>
        <v>0</v>
      </c>
      <c r="K48" s="15"/>
      <c r="L48" s="16"/>
      <c r="M48" s="16"/>
      <c r="N48" s="14"/>
      <c r="O48" s="14"/>
      <c r="P48" s="50">
        <f t="shared" si="14"/>
        <v>0</v>
      </c>
      <c r="Q48" s="78"/>
      <c r="R48" s="17"/>
      <c r="S48" s="50">
        <f t="shared" si="15"/>
        <v>0</v>
      </c>
      <c r="T48" s="111">
        <f t="shared" si="10"/>
        <v>0</v>
      </c>
      <c r="U48" s="128">
        <f t="shared" si="11"/>
        <v>0</v>
      </c>
      <c r="V48"/>
    </row>
    <row r="49" spans="1:22" x14ac:dyDescent="0.25">
      <c r="A49" s="9" t="s">
        <v>19</v>
      </c>
      <c r="B49" s="10"/>
      <c r="C49" s="11"/>
      <c r="D49" s="12"/>
      <c r="E49" s="13"/>
      <c r="F49" s="14"/>
      <c r="G49" s="341">
        <f t="shared" si="9"/>
        <v>0</v>
      </c>
      <c r="H49" s="286"/>
      <c r="I49" s="137">
        <f t="shared" si="12"/>
        <v>0</v>
      </c>
      <c r="J49" s="110">
        <f t="shared" si="13"/>
        <v>0</v>
      </c>
      <c r="K49" s="15"/>
      <c r="L49" s="16"/>
      <c r="M49" s="16"/>
      <c r="N49" s="14"/>
      <c r="O49" s="14"/>
      <c r="P49" s="50">
        <f t="shared" si="14"/>
        <v>0</v>
      </c>
      <c r="Q49" s="78"/>
      <c r="R49" s="17"/>
      <c r="S49" s="50">
        <f t="shared" si="15"/>
        <v>0</v>
      </c>
      <c r="T49" s="111">
        <f t="shared" si="10"/>
        <v>0</v>
      </c>
      <c r="U49" s="128">
        <f t="shared" si="11"/>
        <v>0</v>
      </c>
      <c r="V49"/>
    </row>
    <row r="50" spans="1:22" x14ac:dyDescent="0.25">
      <c r="A50" s="9" t="s">
        <v>20</v>
      </c>
      <c r="B50" s="10"/>
      <c r="C50" s="11"/>
      <c r="D50" s="12"/>
      <c r="E50" s="13"/>
      <c r="F50" s="14"/>
      <c r="G50" s="341">
        <f t="shared" si="9"/>
        <v>0</v>
      </c>
      <c r="H50" s="286"/>
      <c r="I50" s="137">
        <f t="shared" si="12"/>
        <v>0</v>
      </c>
      <c r="J50" s="110">
        <f t="shared" si="13"/>
        <v>0</v>
      </c>
      <c r="K50" s="15"/>
      <c r="L50" s="16"/>
      <c r="M50" s="16"/>
      <c r="N50" s="14"/>
      <c r="O50" s="14"/>
      <c r="P50" s="50">
        <f t="shared" si="14"/>
        <v>0</v>
      </c>
      <c r="Q50" s="78"/>
      <c r="R50" s="17"/>
      <c r="S50" s="50">
        <f t="shared" si="15"/>
        <v>0</v>
      </c>
      <c r="T50" s="111">
        <f t="shared" si="10"/>
        <v>0</v>
      </c>
      <c r="U50" s="128">
        <f t="shared" si="11"/>
        <v>0</v>
      </c>
      <c r="V50"/>
    </row>
    <row r="51" spans="1:22" x14ac:dyDescent="0.25">
      <c r="A51" s="9" t="s">
        <v>21</v>
      </c>
      <c r="B51" s="10"/>
      <c r="C51" s="11"/>
      <c r="D51" s="12"/>
      <c r="E51" s="13"/>
      <c r="F51" s="14"/>
      <c r="G51" s="341">
        <f t="shared" si="9"/>
        <v>0</v>
      </c>
      <c r="H51" s="286"/>
      <c r="I51" s="137">
        <f t="shared" si="12"/>
        <v>0</v>
      </c>
      <c r="J51" s="110">
        <f t="shared" si="13"/>
        <v>0</v>
      </c>
      <c r="K51" s="15"/>
      <c r="L51" s="16"/>
      <c r="M51" s="16"/>
      <c r="N51" s="14"/>
      <c r="O51" s="14"/>
      <c r="P51" s="50">
        <f t="shared" si="14"/>
        <v>0</v>
      </c>
      <c r="Q51" s="78"/>
      <c r="R51" s="17"/>
      <c r="S51" s="50">
        <f t="shared" si="15"/>
        <v>0</v>
      </c>
      <c r="T51" s="111">
        <f t="shared" si="10"/>
        <v>0</v>
      </c>
      <c r="U51" s="128">
        <f t="shared" si="11"/>
        <v>0</v>
      </c>
      <c r="V51"/>
    </row>
    <row r="52" spans="1:22" x14ac:dyDescent="0.25">
      <c r="A52" s="9" t="s">
        <v>22</v>
      </c>
      <c r="B52" s="10"/>
      <c r="C52" s="11"/>
      <c r="D52" s="12"/>
      <c r="E52" s="13"/>
      <c r="F52" s="14"/>
      <c r="G52" s="341">
        <f t="shared" si="9"/>
        <v>0</v>
      </c>
      <c r="H52" s="286"/>
      <c r="I52" s="137">
        <f t="shared" si="12"/>
        <v>0</v>
      </c>
      <c r="J52" s="110">
        <f t="shared" si="13"/>
        <v>0</v>
      </c>
      <c r="K52" s="15"/>
      <c r="L52" s="16"/>
      <c r="M52" s="16"/>
      <c r="N52" s="14"/>
      <c r="O52" s="14"/>
      <c r="P52" s="50">
        <f t="shared" si="14"/>
        <v>0</v>
      </c>
      <c r="Q52" s="78"/>
      <c r="R52" s="17"/>
      <c r="S52" s="50">
        <f t="shared" si="15"/>
        <v>0</v>
      </c>
      <c r="T52" s="111">
        <f t="shared" si="10"/>
        <v>0</v>
      </c>
      <c r="U52" s="128">
        <f t="shared" si="11"/>
        <v>0</v>
      </c>
      <c r="V52"/>
    </row>
    <row r="53" spans="1:22" x14ac:dyDescent="0.25">
      <c r="A53" s="9" t="s">
        <v>23</v>
      </c>
      <c r="B53" s="10"/>
      <c r="C53" s="11"/>
      <c r="D53" s="12"/>
      <c r="E53" s="13"/>
      <c r="F53" s="14"/>
      <c r="G53" s="341">
        <f t="shared" si="9"/>
        <v>0</v>
      </c>
      <c r="H53" s="286"/>
      <c r="I53" s="137">
        <f t="shared" si="12"/>
        <v>0</v>
      </c>
      <c r="J53" s="110">
        <f t="shared" si="13"/>
        <v>0</v>
      </c>
      <c r="K53" s="15"/>
      <c r="L53" s="16"/>
      <c r="M53" s="16"/>
      <c r="N53" s="14"/>
      <c r="O53" s="14"/>
      <c r="P53" s="50">
        <f t="shared" si="14"/>
        <v>0</v>
      </c>
      <c r="Q53" s="78"/>
      <c r="R53" s="17"/>
      <c r="S53" s="50">
        <f t="shared" si="15"/>
        <v>0</v>
      </c>
      <c r="T53" s="111">
        <f t="shared" si="10"/>
        <v>0</v>
      </c>
      <c r="U53" s="128">
        <f t="shared" si="11"/>
        <v>0</v>
      </c>
      <c r="V53"/>
    </row>
    <row r="54" spans="1:22" x14ac:dyDescent="0.25">
      <c r="A54" s="9" t="s">
        <v>24</v>
      </c>
      <c r="B54" s="10"/>
      <c r="C54" s="11"/>
      <c r="D54" s="12"/>
      <c r="E54" s="13"/>
      <c r="F54" s="14"/>
      <c r="G54" s="341">
        <f t="shared" si="9"/>
        <v>0</v>
      </c>
      <c r="H54" s="286"/>
      <c r="I54" s="137">
        <f t="shared" si="12"/>
        <v>0</v>
      </c>
      <c r="J54" s="110">
        <f t="shared" si="13"/>
        <v>0</v>
      </c>
      <c r="K54" s="15"/>
      <c r="L54" s="16"/>
      <c r="M54" s="16"/>
      <c r="N54" s="14"/>
      <c r="O54" s="14"/>
      <c r="P54" s="50">
        <f t="shared" si="14"/>
        <v>0</v>
      </c>
      <c r="Q54" s="78"/>
      <c r="R54" s="17"/>
      <c r="S54" s="50">
        <f t="shared" si="15"/>
        <v>0</v>
      </c>
      <c r="T54" s="111">
        <f t="shared" si="10"/>
        <v>0</v>
      </c>
      <c r="U54" s="128">
        <f t="shared" si="11"/>
        <v>0</v>
      </c>
      <c r="V54"/>
    </row>
    <row r="55" spans="1:22" x14ac:dyDescent="0.25">
      <c r="A55" s="9" t="s">
        <v>25</v>
      </c>
      <c r="B55" s="10"/>
      <c r="C55" s="11"/>
      <c r="D55" s="12"/>
      <c r="E55" s="13"/>
      <c r="F55" s="14"/>
      <c r="G55" s="341">
        <f t="shared" si="9"/>
        <v>0</v>
      </c>
      <c r="H55" s="286"/>
      <c r="I55" s="137">
        <f t="shared" si="12"/>
        <v>0</v>
      </c>
      <c r="J55" s="110">
        <f t="shared" si="13"/>
        <v>0</v>
      </c>
      <c r="K55" s="15"/>
      <c r="L55" s="16"/>
      <c r="M55" s="16"/>
      <c r="N55" s="14"/>
      <c r="O55" s="14"/>
      <c r="P55" s="50">
        <f t="shared" si="14"/>
        <v>0</v>
      </c>
      <c r="Q55" s="78"/>
      <c r="R55" s="17"/>
      <c r="S55" s="50">
        <f t="shared" si="15"/>
        <v>0</v>
      </c>
      <c r="T55" s="111">
        <f t="shared" si="10"/>
        <v>0</v>
      </c>
      <c r="U55" s="128">
        <f t="shared" si="11"/>
        <v>0</v>
      </c>
      <c r="V55"/>
    </row>
    <row r="56" spans="1:22" x14ac:dyDescent="0.25">
      <c r="A56" s="9" t="s">
        <v>26</v>
      </c>
      <c r="B56" s="10"/>
      <c r="C56" s="11"/>
      <c r="D56" s="12"/>
      <c r="E56" s="13"/>
      <c r="F56" s="14"/>
      <c r="G56" s="341">
        <f t="shared" si="9"/>
        <v>0</v>
      </c>
      <c r="H56" s="286"/>
      <c r="I56" s="137">
        <f t="shared" si="12"/>
        <v>0</v>
      </c>
      <c r="J56" s="110">
        <f t="shared" si="13"/>
        <v>0</v>
      </c>
      <c r="K56" s="15"/>
      <c r="L56" s="16"/>
      <c r="M56" s="16"/>
      <c r="N56" s="14"/>
      <c r="O56" s="14"/>
      <c r="P56" s="50">
        <f t="shared" si="14"/>
        <v>0</v>
      </c>
      <c r="Q56" s="78"/>
      <c r="R56" s="17"/>
      <c r="S56" s="50">
        <f t="shared" si="15"/>
        <v>0</v>
      </c>
      <c r="T56" s="111">
        <f t="shared" si="10"/>
        <v>0</v>
      </c>
      <c r="U56" s="128">
        <f t="shared" si="11"/>
        <v>0</v>
      </c>
      <c r="V56"/>
    </row>
    <row r="57" spans="1:22" x14ac:dyDescent="0.25">
      <c r="A57" s="9" t="s">
        <v>27</v>
      </c>
      <c r="B57" s="10"/>
      <c r="C57" s="11"/>
      <c r="D57" s="12"/>
      <c r="E57" s="13"/>
      <c r="F57" s="14"/>
      <c r="G57" s="341">
        <f t="shared" si="9"/>
        <v>0</v>
      </c>
      <c r="H57" s="286"/>
      <c r="I57" s="137">
        <f t="shared" si="12"/>
        <v>0</v>
      </c>
      <c r="J57" s="110">
        <f t="shared" si="13"/>
        <v>0</v>
      </c>
      <c r="K57" s="15"/>
      <c r="L57" s="16"/>
      <c r="M57" s="16"/>
      <c r="N57" s="14"/>
      <c r="O57" s="14"/>
      <c r="P57" s="50">
        <f t="shared" si="14"/>
        <v>0</v>
      </c>
      <c r="Q57" s="78"/>
      <c r="R57" s="17"/>
      <c r="S57" s="50">
        <f t="shared" si="15"/>
        <v>0</v>
      </c>
      <c r="T57" s="111">
        <f t="shared" si="10"/>
        <v>0</v>
      </c>
      <c r="U57" s="128">
        <f t="shared" si="11"/>
        <v>0</v>
      </c>
      <c r="V57"/>
    </row>
    <row r="58" spans="1:22" x14ac:dyDescent="0.25">
      <c r="A58" s="9" t="s">
        <v>28</v>
      </c>
      <c r="B58" s="10"/>
      <c r="C58" s="11"/>
      <c r="D58" s="12"/>
      <c r="E58" s="13"/>
      <c r="F58" s="14"/>
      <c r="G58" s="341">
        <f t="shared" si="9"/>
        <v>0</v>
      </c>
      <c r="H58" s="286"/>
      <c r="I58" s="137">
        <f t="shared" si="12"/>
        <v>0</v>
      </c>
      <c r="J58" s="110">
        <f t="shared" si="13"/>
        <v>0</v>
      </c>
      <c r="K58" s="15"/>
      <c r="L58" s="16"/>
      <c r="M58" s="16"/>
      <c r="N58" s="14"/>
      <c r="O58" s="14"/>
      <c r="P58" s="50">
        <f t="shared" si="14"/>
        <v>0</v>
      </c>
      <c r="Q58" s="78"/>
      <c r="R58" s="17"/>
      <c r="S58" s="50">
        <f t="shared" si="15"/>
        <v>0</v>
      </c>
      <c r="T58" s="111">
        <f t="shared" si="10"/>
        <v>0</v>
      </c>
      <c r="U58" s="128">
        <f t="shared" si="11"/>
        <v>0</v>
      </c>
      <c r="V58"/>
    </row>
    <row r="59" spans="1:22" x14ac:dyDescent="0.25">
      <c r="A59" s="9" t="s">
        <v>29</v>
      </c>
      <c r="B59" s="10"/>
      <c r="C59" s="11"/>
      <c r="D59" s="12"/>
      <c r="E59" s="13"/>
      <c r="F59" s="14"/>
      <c r="G59" s="341">
        <f t="shared" si="9"/>
        <v>0</v>
      </c>
      <c r="H59" s="286"/>
      <c r="I59" s="137">
        <f t="shared" si="12"/>
        <v>0</v>
      </c>
      <c r="J59" s="110">
        <f t="shared" si="13"/>
        <v>0</v>
      </c>
      <c r="K59" s="15"/>
      <c r="L59" s="16"/>
      <c r="M59" s="16"/>
      <c r="N59" s="14"/>
      <c r="O59" s="14"/>
      <c r="P59" s="50">
        <f t="shared" si="14"/>
        <v>0</v>
      </c>
      <c r="Q59" s="78"/>
      <c r="R59" s="17"/>
      <c r="S59" s="50">
        <f t="shared" si="15"/>
        <v>0</v>
      </c>
      <c r="T59" s="111">
        <f t="shared" si="10"/>
        <v>0</v>
      </c>
      <c r="U59" s="128">
        <f t="shared" si="11"/>
        <v>0</v>
      </c>
      <c r="V59"/>
    </row>
    <row r="60" spans="1:22" x14ac:dyDescent="0.25">
      <c r="A60" s="9" t="s">
        <v>30</v>
      </c>
      <c r="B60" s="10"/>
      <c r="C60" s="11"/>
      <c r="D60" s="12"/>
      <c r="E60" s="13"/>
      <c r="F60" s="14"/>
      <c r="G60" s="341">
        <f t="shared" si="9"/>
        <v>0</v>
      </c>
      <c r="H60" s="286"/>
      <c r="I60" s="137">
        <f t="shared" si="12"/>
        <v>0</v>
      </c>
      <c r="J60" s="110">
        <f t="shared" si="13"/>
        <v>0</v>
      </c>
      <c r="K60" s="15"/>
      <c r="L60" s="16"/>
      <c r="M60" s="16"/>
      <c r="N60" s="14"/>
      <c r="O60" s="14"/>
      <c r="P60" s="50">
        <f t="shared" si="14"/>
        <v>0</v>
      </c>
      <c r="Q60" s="78"/>
      <c r="R60" s="17"/>
      <c r="S60" s="50">
        <f t="shared" si="15"/>
        <v>0</v>
      </c>
      <c r="T60" s="111">
        <f t="shared" si="10"/>
        <v>0</v>
      </c>
      <c r="U60" s="128">
        <f t="shared" si="11"/>
        <v>0</v>
      </c>
      <c r="V60"/>
    </row>
    <row r="61" spans="1:22" ht="13.8" thickBot="1" x14ac:dyDescent="0.3">
      <c r="A61" s="9" t="s">
        <v>31</v>
      </c>
      <c r="B61" s="10"/>
      <c r="C61" s="11"/>
      <c r="D61" s="12"/>
      <c r="E61" s="13"/>
      <c r="F61" s="14"/>
      <c r="G61" s="119">
        <f t="shared" si="9"/>
        <v>0</v>
      </c>
      <c r="H61" s="286"/>
      <c r="I61" s="76">
        <f t="shared" si="12"/>
        <v>0</v>
      </c>
      <c r="J61" s="110">
        <f t="shared" si="13"/>
        <v>0</v>
      </c>
      <c r="K61" s="18"/>
      <c r="L61" s="19"/>
      <c r="M61" s="19"/>
      <c r="N61" s="126"/>
      <c r="O61" s="126"/>
      <c r="P61" s="51">
        <f t="shared" si="14"/>
        <v>0</v>
      </c>
      <c r="Q61" s="89"/>
      <c r="R61" s="47"/>
      <c r="S61" s="51">
        <f t="shared" si="15"/>
        <v>0</v>
      </c>
      <c r="T61" s="111">
        <f t="shared" si="10"/>
        <v>0</v>
      </c>
      <c r="U61" s="128">
        <f t="shared" si="11"/>
        <v>0</v>
      </c>
      <c r="V61"/>
    </row>
    <row r="62" spans="1:22" x14ac:dyDescent="0.25">
      <c r="A62" s="480" t="s">
        <v>67</v>
      </c>
      <c r="B62" s="20" t="s">
        <v>68</v>
      </c>
      <c r="C62" s="60">
        <f>SUM(C37:C61)</f>
        <v>0</v>
      </c>
      <c r="D62" s="82">
        <f>SUM(D37:D61)</f>
        <v>0</v>
      </c>
      <c r="E62" s="22"/>
      <c r="F62" s="21"/>
      <c r="G62" s="73">
        <f t="shared" ref="G62:U62" si="16">SUM(G37:G61)</f>
        <v>0</v>
      </c>
      <c r="H62" s="75">
        <f t="shared" si="16"/>
        <v>0</v>
      </c>
      <c r="I62" s="91">
        <f t="shared" si="16"/>
        <v>0</v>
      </c>
      <c r="J62" s="72">
        <f t="shared" si="16"/>
        <v>0</v>
      </c>
      <c r="K62" s="64">
        <f t="shared" si="16"/>
        <v>0</v>
      </c>
      <c r="L62" s="66">
        <f t="shared" si="16"/>
        <v>0</v>
      </c>
      <c r="M62" s="66">
        <f t="shared" si="16"/>
        <v>0</v>
      </c>
      <c r="N62" s="66">
        <f t="shared" si="16"/>
        <v>0</v>
      </c>
      <c r="O62" s="365">
        <f t="shared" si="16"/>
        <v>0</v>
      </c>
      <c r="P62" s="49">
        <f t="shared" si="16"/>
        <v>0</v>
      </c>
      <c r="Q62" s="120"/>
      <c r="R62" s="64">
        <f t="shared" si="16"/>
        <v>0</v>
      </c>
      <c r="S62" s="81">
        <f t="shared" si="16"/>
        <v>0</v>
      </c>
      <c r="T62" s="73">
        <f t="shared" si="16"/>
        <v>0</v>
      </c>
      <c r="U62" s="73">
        <f t="shared" si="16"/>
        <v>0</v>
      </c>
      <c r="V62"/>
    </row>
    <row r="63" spans="1:22" ht="13.8" thickBot="1" x14ac:dyDescent="0.3">
      <c r="A63" s="481"/>
      <c r="B63" s="24" t="s">
        <v>69</v>
      </c>
      <c r="C63" s="83">
        <f>IF(C37&gt;0,AVERAGE(C37:C61),0)</f>
        <v>0</v>
      </c>
      <c r="D63" s="84">
        <f>IF(D37&gt;0,AVERAGE(D37:D61),0)</f>
        <v>0</v>
      </c>
      <c r="E63" s="85">
        <f>IF(E37&gt;0,AVERAGE(E37:E61),0)</f>
        <v>0</v>
      </c>
      <c r="F63" s="317">
        <f>IF(F37&gt;0,AVERAGE(F37:F61),0)</f>
        <v>0</v>
      </c>
      <c r="G63" s="119">
        <f>IF(U62&gt;0,IF(G62/U62&gt;12,12,G62/U62),0)</f>
        <v>0</v>
      </c>
      <c r="H63" s="69">
        <f>IF(H62&gt;0,AVERAGE(H37:H61),0)</f>
        <v>0</v>
      </c>
      <c r="I63" s="76">
        <f>IF(T62=0,0,I62/T62)</f>
        <v>0</v>
      </c>
      <c r="J63" s="71">
        <f>IF(T62=0,0,J62/T62)</f>
        <v>0</v>
      </c>
      <c r="K63" s="69">
        <f>IF(K62&gt;0,AVERAGE(K37:K61),0)</f>
        <v>0</v>
      </c>
      <c r="L63" s="70">
        <f>IF(L62&gt;0,AVERAGE(L37:L61),0)</f>
        <v>0</v>
      </c>
      <c r="M63" s="70">
        <f>IF(M62&gt;0,AVERAGE(M37:M61),0)</f>
        <v>0</v>
      </c>
      <c r="N63" s="70">
        <f>IF(N62&gt;0,AVERAGE(N37:N61),0)</f>
        <v>0</v>
      </c>
      <c r="O63" s="68">
        <f>IF(O62&gt;0,AVERAGE(O37:O61),0)</f>
        <v>0</v>
      </c>
      <c r="P63" s="51">
        <f>IF(T62=0,0,P62/T62)</f>
        <v>0</v>
      </c>
      <c r="Q63" s="121"/>
      <c r="R63" s="26"/>
      <c r="S63" s="26"/>
      <c r="T63" s="27"/>
      <c r="U63" s="27"/>
      <c r="V63"/>
    </row>
    <row r="64" spans="1:22" x14ac:dyDescent="0.25">
      <c r="D64" s="3"/>
      <c r="E64"/>
      <c r="O64" s="31"/>
      <c r="P64" s="30"/>
      <c r="Q64" s="31"/>
      <c r="R64" s="31" t="s">
        <v>70</v>
      </c>
      <c r="S64" s="32">
        <f>IF(T62=0,0,(S62-12*J62-R62)/T62/12)</f>
        <v>0</v>
      </c>
      <c r="V64"/>
    </row>
    <row r="65" spans="1:22" ht="13.8" thickBot="1" x14ac:dyDescent="0.3">
      <c r="B65" s="31" t="s">
        <v>79</v>
      </c>
      <c r="D65" s="3"/>
      <c r="E65"/>
      <c r="P65" s="33"/>
      <c r="V65"/>
    </row>
    <row r="66" spans="1:22" ht="12" customHeight="1" x14ac:dyDescent="0.25">
      <c r="A66" s="480"/>
      <c r="B66" s="466" t="s">
        <v>0</v>
      </c>
      <c r="C66" s="464" t="s">
        <v>1</v>
      </c>
      <c r="D66" s="465"/>
      <c r="E66" s="437" t="s">
        <v>2</v>
      </c>
      <c r="F66" s="438"/>
      <c r="G66" s="140"/>
      <c r="H66" s="438" t="s">
        <v>97</v>
      </c>
      <c r="I66" s="455"/>
      <c r="J66" s="434" t="s">
        <v>109</v>
      </c>
      <c r="K66" s="458" t="s">
        <v>3</v>
      </c>
      <c r="L66" s="459"/>
      <c r="M66" s="459"/>
      <c r="N66" s="460"/>
      <c r="O66" s="488"/>
      <c r="P66" s="434" t="s">
        <v>98</v>
      </c>
      <c r="Q66" s="434" t="s">
        <v>114</v>
      </c>
      <c r="R66" s="456" t="s">
        <v>99</v>
      </c>
      <c r="S66" s="434" t="s">
        <v>100</v>
      </c>
      <c r="T66" s="474" t="s">
        <v>101</v>
      </c>
      <c r="U66" s="434" t="s">
        <v>123</v>
      </c>
      <c r="V66"/>
    </row>
    <row r="67" spans="1:22" ht="23.25" customHeight="1" thickBot="1" x14ac:dyDescent="0.3">
      <c r="A67" s="482"/>
      <c r="B67" s="467"/>
      <c r="C67" s="4" t="s">
        <v>102</v>
      </c>
      <c r="D67" s="108" t="s">
        <v>103</v>
      </c>
      <c r="E67" s="4" t="s">
        <v>104</v>
      </c>
      <c r="F67" s="109" t="s">
        <v>105</v>
      </c>
      <c r="G67" s="142" t="s">
        <v>113</v>
      </c>
      <c r="H67" s="5" t="s">
        <v>106</v>
      </c>
      <c r="I67" s="6" t="s">
        <v>103</v>
      </c>
      <c r="J67" s="436"/>
      <c r="K67" s="54" t="s">
        <v>4</v>
      </c>
      <c r="L67" s="55" t="s">
        <v>5</v>
      </c>
      <c r="M67" s="109" t="s">
        <v>128</v>
      </c>
      <c r="N67" s="396" t="s">
        <v>146</v>
      </c>
      <c r="O67" s="56" t="s">
        <v>108</v>
      </c>
      <c r="P67" s="435"/>
      <c r="Q67" s="436"/>
      <c r="R67" s="457"/>
      <c r="S67" s="435"/>
      <c r="T67" s="475"/>
      <c r="U67" s="436"/>
      <c r="V67"/>
    </row>
    <row r="68" spans="1:22" x14ac:dyDescent="0.25">
      <c r="A68" s="7" t="s">
        <v>7</v>
      </c>
      <c r="B68" s="267"/>
      <c r="C68" s="268"/>
      <c r="D68" s="269"/>
      <c r="E68" s="306"/>
      <c r="F68" s="307"/>
      <c r="G68" s="73">
        <f t="shared" ref="G68:G92" si="17">IF(F68&gt;0,D68/C68*(F68+Q68/12),0)</f>
        <v>0</v>
      </c>
      <c r="H68" s="272"/>
      <c r="I68" s="137">
        <f t="shared" ref="I68:I92" si="18">ROUND(IF(E68=0,,H68*T68),0)</f>
        <v>0</v>
      </c>
      <c r="J68" s="110">
        <f>ROUND(IF(D68-C68&lt;0,,(I68+L68+N68)/40*(D68-C68)*1.25),0)</f>
        <v>0</v>
      </c>
      <c r="K68" s="57"/>
      <c r="L68" s="58"/>
      <c r="M68" s="58"/>
      <c r="N68" s="90"/>
      <c r="O68" s="242"/>
      <c r="P68" s="49">
        <f>SUM(I68:O68)</f>
        <v>0</v>
      </c>
      <c r="Q68" s="79"/>
      <c r="R68" s="131"/>
      <c r="S68" s="49">
        <f>SUM(P68*12+R68)</f>
        <v>0</v>
      </c>
      <c r="T68" s="103">
        <f t="shared" ref="T68:T86" si="19">ROUND(IF(C68=0,0,IF((D68/C68)&gt;1,1,D68/C68)),2)</f>
        <v>0</v>
      </c>
      <c r="U68" s="128">
        <f t="shared" ref="U68:U92" si="20">IF(C68=0,0,D68/C68)</f>
        <v>0</v>
      </c>
      <c r="V68"/>
    </row>
    <row r="69" spans="1:22" x14ac:dyDescent="0.25">
      <c r="A69" s="9" t="s">
        <v>8</v>
      </c>
      <c r="B69" s="277"/>
      <c r="C69" s="283"/>
      <c r="D69" s="284"/>
      <c r="E69" s="286"/>
      <c r="F69" s="243"/>
      <c r="G69" s="341">
        <f t="shared" si="17"/>
        <v>0</v>
      </c>
      <c r="H69" s="279"/>
      <c r="I69" s="137">
        <f t="shared" si="18"/>
        <v>0</v>
      </c>
      <c r="J69" s="110">
        <f t="shared" ref="J69:J92" si="21">ROUND(IF(D69-C69&lt;0,,(I69+L69+N69)/40*(D69-C69)*1.25),0)</f>
        <v>0</v>
      </c>
      <c r="K69" s="15"/>
      <c r="L69" s="16"/>
      <c r="M69" s="16"/>
      <c r="N69" s="14"/>
      <c r="O69" s="243"/>
      <c r="P69" s="50">
        <f t="shared" ref="P69:P92" si="22">SUM(I69:O69)</f>
        <v>0</v>
      </c>
      <c r="Q69" s="80"/>
      <c r="R69" s="17"/>
      <c r="S69" s="50">
        <f t="shared" ref="S69:S92" si="23">SUM(P69*12+R69)</f>
        <v>0</v>
      </c>
      <c r="T69" s="111">
        <f t="shared" si="19"/>
        <v>0</v>
      </c>
      <c r="U69" s="128">
        <f t="shared" si="20"/>
        <v>0</v>
      </c>
      <c r="V69"/>
    </row>
    <row r="70" spans="1:22" x14ac:dyDescent="0.25">
      <c r="A70" s="9" t="s">
        <v>9</v>
      </c>
      <c r="B70" s="277"/>
      <c r="C70" s="283"/>
      <c r="D70" s="284"/>
      <c r="E70" s="286"/>
      <c r="F70" s="243"/>
      <c r="G70" s="341">
        <f t="shared" si="17"/>
        <v>0</v>
      </c>
      <c r="H70" s="279"/>
      <c r="I70" s="137">
        <f t="shared" si="18"/>
        <v>0</v>
      </c>
      <c r="J70" s="110">
        <f t="shared" si="21"/>
        <v>0</v>
      </c>
      <c r="K70" s="15"/>
      <c r="L70" s="16"/>
      <c r="M70" s="16"/>
      <c r="N70" s="14"/>
      <c r="O70" s="243"/>
      <c r="P70" s="50">
        <f t="shared" si="22"/>
        <v>0</v>
      </c>
      <c r="Q70" s="80"/>
      <c r="R70" s="17"/>
      <c r="S70" s="50">
        <f t="shared" si="23"/>
        <v>0</v>
      </c>
      <c r="T70" s="111">
        <f t="shared" si="19"/>
        <v>0</v>
      </c>
      <c r="U70" s="128">
        <f t="shared" si="20"/>
        <v>0</v>
      </c>
      <c r="V70"/>
    </row>
    <row r="71" spans="1:22" x14ac:dyDescent="0.25">
      <c r="A71" s="9" t="s">
        <v>10</v>
      </c>
      <c r="B71" s="277"/>
      <c r="C71" s="283"/>
      <c r="D71" s="284"/>
      <c r="E71" s="286"/>
      <c r="F71" s="243"/>
      <c r="G71" s="341">
        <f t="shared" si="17"/>
        <v>0</v>
      </c>
      <c r="H71" s="279"/>
      <c r="I71" s="137">
        <f t="shared" si="18"/>
        <v>0</v>
      </c>
      <c r="J71" s="110">
        <f t="shared" si="21"/>
        <v>0</v>
      </c>
      <c r="K71" s="15"/>
      <c r="L71" s="16"/>
      <c r="M71" s="16"/>
      <c r="N71" s="14"/>
      <c r="O71" s="243"/>
      <c r="P71" s="50">
        <f t="shared" si="22"/>
        <v>0</v>
      </c>
      <c r="Q71" s="80"/>
      <c r="R71" s="17"/>
      <c r="S71" s="50">
        <f t="shared" si="23"/>
        <v>0</v>
      </c>
      <c r="T71" s="111">
        <f t="shared" si="19"/>
        <v>0</v>
      </c>
      <c r="U71" s="128">
        <f t="shared" si="20"/>
        <v>0</v>
      </c>
      <c r="V71"/>
    </row>
    <row r="72" spans="1:22" x14ac:dyDescent="0.25">
      <c r="A72" s="9" t="s">
        <v>11</v>
      </c>
      <c r="B72" s="277"/>
      <c r="C72" s="283"/>
      <c r="D72" s="284"/>
      <c r="E72" s="286"/>
      <c r="F72" s="243"/>
      <c r="G72" s="341">
        <f t="shared" si="17"/>
        <v>0</v>
      </c>
      <c r="H72" s="308"/>
      <c r="I72" s="137">
        <f t="shared" si="18"/>
        <v>0</v>
      </c>
      <c r="J72" s="110">
        <f t="shared" si="21"/>
        <v>0</v>
      </c>
      <c r="K72" s="15"/>
      <c r="L72" s="16"/>
      <c r="M72" s="16"/>
      <c r="N72" s="14"/>
      <c r="O72" s="243"/>
      <c r="P72" s="50">
        <f t="shared" si="22"/>
        <v>0</v>
      </c>
      <c r="Q72" s="80"/>
      <c r="R72" s="17"/>
      <c r="S72" s="50">
        <f t="shared" si="23"/>
        <v>0</v>
      </c>
      <c r="T72" s="111">
        <f t="shared" si="19"/>
        <v>0</v>
      </c>
      <c r="U72" s="128">
        <f t="shared" si="20"/>
        <v>0</v>
      </c>
      <c r="V72"/>
    </row>
    <row r="73" spans="1:22" x14ac:dyDescent="0.25">
      <c r="A73" s="9" t="s">
        <v>12</v>
      </c>
      <c r="B73" s="277"/>
      <c r="C73" s="283"/>
      <c r="D73" s="284"/>
      <c r="E73" s="279"/>
      <c r="F73" s="285"/>
      <c r="G73" s="341">
        <f t="shared" si="17"/>
        <v>0</v>
      </c>
      <c r="H73" s="279"/>
      <c r="I73" s="137">
        <f t="shared" si="18"/>
        <v>0</v>
      </c>
      <c r="J73" s="110">
        <f t="shared" si="21"/>
        <v>0</v>
      </c>
      <c r="K73" s="15"/>
      <c r="L73" s="16"/>
      <c r="M73" s="16"/>
      <c r="N73" s="14"/>
      <c r="O73" s="243"/>
      <c r="P73" s="50">
        <f t="shared" si="22"/>
        <v>0</v>
      </c>
      <c r="Q73" s="80"/>
      <c r="R73" s="17"/>
      <c r="S73" s="50">
        <f t="shared" si="23"/>
        <v>0</v>
      </c>
      <c r="T73" s="111">
        <f t="shared" si="19"/>
        <v>0</v>
      </c>
      <c r="U73" s="128">
        <f t="shared" si="20"/>
        <v>0</v>
      </c>
      <c r="V73"/>
    </row>
    <row r="74" spans="1:22" x14ac:dyDescent="0.25">
      <c r="A74" s="9" t="s">
        <v>13</v>
      </c>
      <c r="B74" s="10"/>
      <c r="C74" s="11"/>
      <c r="D74" s="340"/>
      <c r="E74" s="15"/>
      <c r="F74" s="14"/>
      <c r="G74" s="341">
        <f t="shared" si="17"/>
        <v>0</v>
      </c>
      <c r="H74" s="286"/>
      <c r="I74" s="137">
        <f t="shared" si="18"/>
        <v>0</v>
      </c>
      <c r="J74" s="110">
        <f t="shared" si="21"/>
        <v>0</v>
      </c>
      <c r="K74" s="15"/>
      <c r="L74" s="16"/>
      <c r="M74" s="16"/>
      <c r="N74" s="14"/>
      <c r="O74" s="243"/>
      <c r="P74" s="50">
        <f t="shared" si="22"/>
        <v>0</v>
      </c>
      <c r="Q74" s="80"/>
      <c r="R74" s="17"/>
      <c r="S74" s="50">
        <f t="shared" si="23"/>
        <v>0</v>
      </c>
      <c r="T74" s="111">
        <f t="shared" si="19"/>
        <v>0</v>
      </c>
      <c r="U74" s="128">
        <f t="shared" si="20"/>
        <v>0</v>
      </c>
      <c r="V74"/>
    </row>
    <row r="75" spans="1:22" x14ac:dyDescent="0.25">
      <c r="A75" s="9" t="s">
        <v>14</v>
      </c>
      <c r="B75" s="10"/>
      <c r="C75" s="11"/>
      <c r="D75" s="340"/>
      <c r="E75" s="15"/>
      <c r="F75" s="14"/>
      <c r="G75" s="341">
        <f t="shared" si="17"/>
        <v>0</v>
      </c>
      <c r="H75" s="286"/>
      <c r="I75" s="137">
        <f t="shared" si="18"/>
        <v>0</v>
      </c>
      <c r="J75" s="110">
        <f t="shared" si="21"/>
        <v>0</v>
      </c>
      <c r="K75" s="15"/>
      <c r="L75" s="16"/>
      <c r="M75" s="16"/>
      <c r="N75" s="14"/>
      <c r="O75" s="243"/>
      <c r="P75" s="50">
        <f t="shared" si="22"/>
        <v>0</v>
      </c>
      <c r="Q75" s="80"/>
      <c r="R75" s="17"/>
      <c r="S75" s="50">
        <f t="shared" si="23"/>
        <v>0</v>
      </c>
      <c r="T75" s="111">
        <f t="shared" si="19"/>
        <v>0</v>
      </c>
      <c r="U75" s="128">
        <f t="shared" si="20"/>
        <v>0</v>
      </c>
      <c r="V75"/>
    </row>
    <row r="76" spans="1:22" x14ac:dyDescent="0.25">
      <c r="A76" s="9" t="s">
        <v>15</v>
      </c>
      <c r="B76" s="10"/>
      <c r="C76" s="11"/>
      <c r="D76" s="340"/>
      <c r="E76" s="15"/>
      <c r="F76" s="14"/>
      <c r="G76" s="341">
        <f t="shared" si="17"/>
        <v>0</v>
      </c>
      <c r="H76" s="286"/>
      <c r="I76" s="137">
        <f t="shared" si="18"/>
        <v>0</v>
      </c>
      <c r="J76" s="110">
        <f t="shared" si="21"/>
        <v>0</v>
      </c>
      <c r="K76" s="15"/>
      <c r="L76" s="16"/>
      <c r="M76" s="16"/>
      <c r="N76" s="14"/>
      <c r="O76" s="243"/>
      <c r="P76" s="50">
        <f t="shared" si="22"/>
        <v>0</v>
      </c>
      <c r="Q76" s="80"/>
      <c r="R76" s="17"/>
      <c r="S76" s="50">
        <f t="shared" si="23"/>
        <v>0</v>
      </c>
      <c r="T76" s="111">
        <f t="shared" si="19"/>
        <v>0</v>
      </c>
      <c r="U76" s="128">
        <f t="shared" si="20"/>
        <v>0</v>
      </c>
      <c r="V76"/>
    </row>
    <row r="77" spans="1:22" x14ac:dyDescent="0.25">
      <c r="A77" s="9" t="s">
        <v>16</v>
      </c>
      <c r="B77" s="10"/>
      <c r="C77" s="11"/>
      <c r="D77" s="340"/>
      <c r="E77" s="15"/>
      <c r="F77" s="14"/>
      <c r="G77" s="341">
        <f t="shared" si="17"/>
        <v>0</v>
      </c>
      <c r="H77" s="286"/>
      <c r="I77" s="137">
        <f t="shared" si="18"/>
        <v>0</v>
      </c>
      <c r="J77" s="110">
        <f t="shared" si="21"/>
        <v>0</v>
      </c>
      <c r="K77" s="15"/>
      <c r="L77" s="16"/>
      <c r="M77" s="16"/>
      <c r="N77" s="14"/>
      <c r="O77" s="243"/>
      <c r="P77" s="50">
        <f t="shared" si="22"/>
        <v>0</v>
      </c>
      <c r="Q77" s="80"/>
      <c r="R77" s="17"/>
      <c r="S77" s="50">
        <f t="shared" si="23"/>
        <v>0</v>
      </c>
      <c r="T77" s="111">
        <f t="shared" si="19"/>
        <v>0</v>
      </c>
      <c r="U77" s="128">
        <f t="shared" si="20"/>
        <v>0</v>
      </c>
      <c r="V77"/>
    </row>
    <row r="78" spans="1:22" x14ac:dyDescent="0.25">
      <c r="A78" s="9" t="s">
        <v>17</v>
      </c>
      <c r="B78" s="10"/>
      <c r="C78" s="11"/>
      <c r="D78" s="340"/>
      <c r="E78" s="15"/>
      <c r="F78" s="14"/>
      <c r="G78" s="341">
        <f t="shared" si="17"/>
        <v>0</v>
      </c>
      <c r="H78" s="286"/>
      <c r="I78" s="137">
        <f t="shared" si="18"/>
        <v>0</v>
      </c>
      <c r="J78" s="110">
        <f t="shared" si="21"/>
        <v>0</v>
      </c>
      <c r="K78" s="15"/>
      <c r="L78" s="16"/>
      <c r="M78" s="16"/>
      <c r="N78" s="14"/>
      <c r="O78" s="243"/>
      <c r="P78" s="50">
        <f t="shared" si="22"/>
        <v>0</v>
      </c>
      <c r="Q78" s="80"/>
      <c r="R78" s="17"/>
      <c r="S78" s="50">
        <f t="shared" si="23"/>
        <v>0</v>
      </c>
      <c r="T78" s="111">
        <f t="shared" si="19"/>
        <v>0</v>
      </c>
      <c r="U78" s="128">
        <f t="shared" si="20"/>
        <v>0</v>
      </c>
      <c r="V78"/>
    </row>
    <row r="79" spans="1:22" x14ac:dyDescent="0.25">
      <c r="A79" s="9" t="s">
        <v>18</v>
      </c>
      <c r="B79" s="10"/>
      <c r="C79" s="11"/>
      <c r="D79" s="340"/>
      <c r="E79" s="15"/>
      <c r="F79" s="14"/>
      <c r="G79" s="341">
        <f t="shared" si="17"/>
        <v>0</v>
      </c>
      <c r="H79" s="286"/>
      <c r="I79" s="137">
        <f t="shared" si="18"/>
        <v>0</v>
      </c>
      <c r="J79" s="110">
        <f t="shared" si="21"/>
        <v>0</v>
      </c>
      <c r="K79" s="15"/>
      <c r="L79" s="16"/>
      <c r="M79" s="16"/>
      <c r="N79" s="14"/>
      <c r="O79" s="243"/>
      <c r="P79" s="50">
        <f t="shared" si="22"/>
        <v>0</v>
      </c>
      <c r="Q79" s="80"/>
      <c r="R79" s="17"/>
      <c r="S79" s="50">
        <f t="shared" si="23"/>
        <v>0</v>
      </c>
      <c r="T79" s="111">
        <f t="shared" si="19"/>
        <v>0</v>
      </c>
      <c r="U79" s="128">
        <f t="shared" si="20"/>
        <v>0</v>
      </c>
      <c r="V79"/>
    </row>
    <row r="80" spans="1:22" x14ac:dyDescent="0.25">
      <c r="A80" s="9" t="s">
        <v>19</v>
      </c>
      <c r="B80" s="10"/>
      <c r="C80" s="11"/>
      <c r="D80" s="340"/>
      <c r="E80" s="15"/>
      <c r="F80" s="14"/>
      <c r="G80" s="341">
        <f t="shared" si="17"/>
        <v>0</v>
      </c>
      <c r="H80" s="286"/>
      <c r="I80" s="137">
        <f t="shared" si="18"/>
        <v>0</v>
      </c>
      <c r="J80" s="110">
        <f t="shared" si="21"/>
        <v>0</v>
      </c>
      <c r="K80" s="15"/>
      <c r="L80" s="16"/>
      <c r="M80" s="16"/>
      <c r="N80" s="14"/>
      <c r="O80" s="243"/>
      <c r="P80" s="50">
        <f t="shared" si="22"/>
        <v>0</v>
      </c>
      <c r="Q80" s="80"/>
      <c r="R80" s="17"/>
      <c r="S80" s="50">
        <f t="shared" si="23"/>
        <v>0</v>
      </c>
      <c r="T80" s="111">
        <f t="shared" si="19"/>
        <v>0</v>
      </c>
      <c r="U80" s="128">
        <f t="shared" si="20"/>
        <v>0</v>
      </c>
      <c r="V80"/>
    </row>
    <row r="81" spans="1:22" x14ac:dyDescent="0.25">
      <c r="A81" s="9" t="s">
        <v>20</v>
      </c>
      <c r="B81" s="10"/>
      <c r="C81" s="11"/>
      <c r="D81" s="340"/>
      <c r="E81" s="15"/>
      <c r="F81" s="14"/>
      <c r="G81" s="341">
        <f t="shared" si="17"/>
        <v>0</v>
      </c>
      <c r="H81" s="286"/>
      <c r="I81" s="137">
        <f t="shared" si="18"/>
        <v>0</v>
      </c>
      <c r="J81" s="110">
        <f t="shared" si="21"/>
        <v>0</v>
      </c>
      <c r="K81" s="15"/>
      <c r="L81" s="16"/>
      <c r="M81" s="16"/>
      <c r="N81" s="14"/>
      <c r="O81" s="243"/>
      <c r="P81" s="50">
        <f t="shared" si="22"/>
        <v>0</v>
      </c>
      <c r="Q81" s="80"/>
      <c r="R81" s="17"/>
      <c r="S81" s="50">
        <f t="shared" si="23"/>
        <v>0</v>
      </c>
      <c r="T81" s="111">
        <f t="shared" si="19"/>
        <v>0</v>
      </c>
      <c r="U81" s="128">
        <f t="shared" si="20"/>
        <v>0</v>
      </c>
      <c r="V81"/>
    </row>
    <row r="82" spans="1:22" x14ac:dyDescent="0.25">
      <c r="A82" s="9" t="s">
        <v>21</v>
      </c>
      <c r="B82" s="10"/>
      <c r="C82" s="11"/>
      <c r="D82" s="340"/>
      <c r="E82" s="15"/>
      <c r="F82" s="14"/>
      <c r="G82" s="341">
        <f t="shared" si="17"/>
        <v>0</v>
      </c>
      <c r="H82" s="286"/>
      <c r="I82" s="137">
        <f t="shared" si="18"/>
        <v>0</v>
      </c>
      <c r="J82" s="110">
        <f t="shared" si="21"/>
        <v>0</v>
      </c>
      <c r="K82" s="15"/>
      <c r="L82" s="16"/>
      <c r="M82" s="16"/>
      <c r="N82" s="14"/>
      <c r="O82" s="243"/>
      <c r="P82" s="50">
        <f t="shared" si="22"/>
        <v>0</v>
      </c>
      <c r="Q82" s="80"/>
      <c r="R82" s="17"/>
      <c r="S82" s="50">
        <f t="shared" si="23"/>
        <v>0</v>
      </c>
      <c r="T82" s="111">
        <f t="shared" si="19"/>
        <v>0</v>
      </c>
      <c r="U82" s="128">
        <f t="shared" si="20"/>
        <v>0</v>
      </c>
      <c r="V82"/>
    </row>
    <row r="83" spans="1:22" x14ac:dyDescent="0.25">
      <c r="A83" s="9" t="s">
        <v>22</v>
      </c>
      <c r="B83" s="10"/>
      <c r="C83" s="11"/>
      <c r="D83" s="340"/>
      <c r="E83" s="15"/>
      <c r="F83" s="14"/>
      <c r="G83" s="341">
        <f t="shared" si="17"/>
        <v>0</v>
      </c>
      <c r="H83" s="286"/>
      <c r="I83" s="137">
        <f t="shared" si="18"/>
        <v>0</v>
      </c>
      <c r="J83" s="110">
        <f t="shared" si="21"/>
        <v>0</v>
      </c>
      <c r="K83" s="15"/>
      <c r="L83" s="16"/>
      <c r="M83" s="16"/>
      <c r="N83" s="14"/>
      <c r="O83" s="243"/>
      <c r="P83" s="50">
        <f t="shared" si="22"/>
        <v>0</v>
      </c>
      <c r="Q83" s="80"/>
      <c r="R83" s="17"/>
      <c r="S83" s="50">
        <f t="shared" si="23"/>
        <v>0</v>
      </c>
      <c r="T83" s="111">
        <f t="shared" si="19"/>
        <v>0</v>
      </c>
      <c r="U83" s="128">
        <f t="shared" si="20"/>
        <v>0</v>
      </c>
      <c r="V83"/>
    </row>
    <row r="84" spans="1:22" x14ac:dyDescent="0.25">
      <c r="A84" s="9" t="s">
        <v>23</v>
      </c>
      <c r="B84" s="10"/>
      <c r="C84" s="11"/>
      <c r="D84" s="340"/>
      <c r="E84" s="15"/>
      <c r="F84" s="14"/>
      <c r="G84" s="341">
        <f t="shared" si="17"/>
        <v>0</v>
      </c>
      <c r="H84" s="286"/>
      <c r="I84" s="137">
        <f t="shared" si="18"/>
        <v>0</v>
      </c>
      <c r="J84" s="110">
        <f t="shared" si="21"/>
        <v>0</v>
      </c>
      <c r="K84" s="15"/>
      <c r="L84" s="16"/>
      <c r="M84" s="16"/>
      <c r="N84" s="14"/>
      <c r="O84" s="243"/>
      <c r="P84" s="50">
        <f t="shared" si="22"/>
        <v>0</v>
      </c>
      <c r="Q84" s="80"/>
      <c r="R84" s="17"/>
      <c r="S84" s="50">
        <f t="shared" si="23"/>
        <v>0</v>
      </c>
      <c r="T84" s="111">
        <f t="shared" si="19"/>
        <v>0</v>
      </c>
      <c r="U84" s="128">
        <f t="shared" si="20"/>
        <v>0</v>
      </c>
      <c r="V84"/>
    </row>
    <row r="85" spans="1:22" x14ac:dyDescent="0.25">
      <c r="A85" s="9" t="s">
        <v>24</v>
      </c>
      <c r="B85" s="10"/>
      <c r="C85" s="11"/>
      <c r="D85" s="340"/>
      <c r="E85" s="15"/>
      <c r="F85" s="14"/>
      <c r="G85" s="341">
        <f t="shared" si="17"/>
        <v>0</v>
      </c>
      <c r="H85" s="286"/>
      <c r="I85" s="137">
        <f t="shared" si="18"/>
        <v>0</v>
      </c>
      <c r="J85" s="110">
        <f t="shared" si="21"/>
        <v>0</v>
      </c>
      <c r="K85" s="15"/>
      <c r="L85" s="16"/>
      <c r="M85" s="16"/>
      <c r="N85" s="14"/>
      <c r="O85" s="243"/>
      <c r="P85" s="50">
        <f t="shared" si="22"/>
        <v>0</v>
      </c>
      <c r="Q85" s="80"/>
      <c r="R85" s="17"/>
      <c r="S85" s="50">
        <f t="shared" si="23"/>
        <v>0</v>
      </c>
      <c r="T85" s="111">
        <f t="shared" si="19"/>
        <v>0</v>
      </c>
      <c r="U85" s="128">
        <f t="shared" si="20"/>
        <v>0</v>
      </c>
      <c r="V85"/>
    </row>
    <row r="86" spans="1:22" x14ac:dyDescent="0.25">
      <c r="A86" s="9" t="s">
        <v>25</v>
      </c>
      <c r="B86" s="10"/>
      <c r="C86" s="11"/>
      <c r="D86" s="340"/>
      <c r="E86" s="15"/>
      <c r="F86" s="14"/>
      <c r="G86" s="341">
        <f t="shared" si="17"/>
        <v>0</v>
      </c>
      <c r="H86" s="286"/>
      <c r="I86" s="137">
        <f t="shared" si="18"/>
        <v>0</v>
      </c>
      <c r="J86" s="110">
        <f t="shared" si="21"/>
        <v>0</v>
      </c>
      <c r="K86" s="15"/>
      <c r="L86" s="16"/>
      <c r="M86" s="16"/>
      <c r="N86" s="14"/>
      <c r="O86" s="243"/>
      <c r="P86" s="50">
        <f t="shared" si="22"/>
        <v>0</v>
      </c>
      <c r="Q86" s="80"/>
      <c r="R86" s="17"/>
      <c r="S86" s="50">
        <f t="shared" si="23"/>
        <v>0</v>
      </c>
      <c r="T86" s="111">
        <f t="shared" si="19"/>
        <v>0</v>
      </c>
      <c r="U86" s="128">
        <f t="shared" si="20"/>
        <v>0</v>
      </c>
      <c r="V86"/>
    </row>
    <row r="87" spans="1:22" x14ac:dyDescent="0.25">
      <c r="A87" s="43" t="s">
        <v>26</v>
      </c>
      <c r="B87" s="10"/>
      <c r="C87" s="11"/>
      <c r="D87" s="340"/>
      <c r="E87" s="15"/>
      <c r="F87" s="14"/>
      <c r="G87" s="341">
        <f t="shared" si="17"/>
        <v>0</v>
      </c>
      <c r="H87" s="286"/>
      <c r="I87" s="137">
        <f t="shared" si="18"/>
        <v>0</v>
      </c>
      <c r="J87" s="110">
        <f t="shared" si="21"/>
        <v>0</v>
      </c>
      <c r="K87" s="15"/>
      <c r="L87" s="16"/>
      <c r="M87" s="16"/>
      <c r="N87" s="14"/>
      <c r="O87" s="243"/>
      <c r="P87" s="50">
        <f t="shared" si="22"/>
        <v>0</v>
      </c>
      <c r="Q87" s="80"/>
      <c r="R87" s="17"/>
      <c r="S87" s="50">
        <f t="shared" si="23"/>
        <v>0</v>
      </c>
      <c r="T87" s="111">
        <f t="shared" ref="T87:T92" si="24">ROUND(IF(C87=0,0,IF((D87/C87)&gt;1,1,D87/C87)),2)</f>
        <v>0</v>
      </c>
      <c r="U87" s="128">
        <f t="shared" si="20"/>
        <v>0</v>
      </c>
      <c r="V87"/>
    </row>
    <row r="88" spans="1:22" x14ac:dyDescent="0.25">
      <c r="A88" s="9" t="s">
        <v>27</v>
      </c>
      <c r="B88" s="10"/>
      <c r="C88" s="11"/>
      <c r="D88" s="340"/>
      <c r="E88" s="15"/>
      <c r="F88" s="14"/>
      <c r="G88" s="341">
        <f t="shared" si="17"/>
        <v>0</v>
      </c>
      <c r="H88" s="286"/>
      <c r="I88" s="137">
        <f t="shared" si="18"/>
        <v>0</v>
      </c>
      <c r="J88" s="110">
        <f t="shared" si="21"/>
        <v>0</v>
      </c>
      <c r="K88" s="15"/>
      <c r="L88" s="16"/>
      <c r="M88" s="16"/>
      <c r="N88" s="14"/>
      <c r="O88" s="243"/>
      <c r="P88" s="50">
        <f t="shared" si="22"/>
        <v>0</v>
      </c>
      <c r="Q88" s="80"/>
      <c r="R88" s="17"/>
      <c r="S88" s="50">
        <f t="shared" si="23"/>
        <v>0</v>
      </c>
      <c r="T88" s="111">
        <f t="shared" si="24"/>
        <v>0</v>
      </c>
      <c r="U88" s="116">
        <f t="shared" si="20"/>
        <v>0</v>
      </c>
      <c r="V88"/>
    </row>
    <row r="89" spans="1:22" x14ac:dyDescent="0.25">
      <c r="A89" s="9" t="s">
        <v>28</v>
      </c>
      <c r="B89" s="10"/>
      <c r="C89" s="11"/>
      <c r="D89" s="340"/>
      <c r="E89" s="15"/>
      <c r="F89" s="14"/>
      <c r="G89" s="341">
        <f t="shared" si="17"/>
        <v>0</v>
      </c>
      <c r="H89" s="286"/>
      <c r="I89" s="137">
        <f t="shared" si="18"/>
        <v>0</v>
      </c>
      <c r="J89" s="110">
        <f t="shared" si="21"/>
        <v>0</v>
      </c>
      <c r="K89" s="15"/>
      <c r="L89" s="16"/>
      <c r="M89" s="16"/>
      <c r="N89" s="14"/>
      <c r="O89" s="243"/>
      <c r="P89" s="50">
        <f t="shared" si="22"/>
        <v>0</v>
      </c>
      <c r="Q89" s="80"/>
      <c r="R89" s="17"/>
      <c r="S89" s="50">
        <f t="shared" si="23"/>
        <v>0</v>
      </c>
      <c r="T89" s="111">
        <f t="shared" si="24"/>
        <v>0</v>
      </c>
      <c r="U89" s="116">
        <f t="shared" si="20"/>
        <v>0</v>
      </c>
      <c r="V89"/>
    </row>
    <row r="90" spans="1:22" x14ac:dyDescent="0.25">
      <c r="A90" s="43" t="s">
        <v>29</v>
      </c>
      <c r="B90" s="10"/>
      <c r="C90" s="11"/>
      <c r="D90" s="340"/>
      <c r="E90" s="15"/>
      <c r="F90" s="14"/>
      <c r="G90" s="341">
        <f t="shared" si="17"/>
        <v>0</v>
      </c>
      <c r="H90" s="286"/>
      <c r="I90" s="137">
        <f t="shared" si="18"/>
        <v>0</v>
      </c>
      <c r="J90" s="110">
        <f t="shared" si="21"/>
        <v>0</v>
      </c>
      <c r="K90" s="15"/>
      <c r="L90" s="16"/>
      <c r="M90" s="16"/>
      <c r="N90" s="14"/>
      <c r="O90" s="243"/>
      <c r="P90" s="50">
        <f t="shared" si="22"/>
        <v>0</v>
      </c>
      <c r="Q90" s="80"/>
      <c r="R90" s="17"/>
      <c r="S90" s="50">
        <f t="shared" si="23"/>
        <v>0</v>
      </c>
      <c r="T90" s="111">
        <f t="shared" si="24"/>
        <v>0</v>
      </c>
      <c r="U90" s="128">
        <f t="shared" si="20"/>
        <v>0</v>
      </c>
      <c r="V90"/>
    </row>
    <row r="91" spans="1:22" x14ac:dyDescent="0.25">
      <c r="A91" s="43" t="s">
        <v>30</v>
      </c>
      <c r="B91" s="10"/>
      <c r="C91" s="11"/>
      <c r="D91" s="340"/>
      <c r="E91" s="15"/>
      <c r="F91" s="14"/>
      <c r="G91" s="341">
        <f t="shared" si="17"/>
        <v>0</v>
      </c>
      <c r="H91" s="286"/>
      <c r="I91" s="137">
        <f t="shared" si="18"/>
        <v>0</v>
      </c>
      <c r="J91" s="110">
        <f t="shared" si="21"/>
        <v>0</v>
      </c>
      <c r="K91" s="15"/>
      <c r="L91" s="16"/>
      <c r="M91" s="16"/>
      <c r="N91" s="14"/>
      <c r="O91" s="243"/>
      <c r="P91" s="50">
        <f t="shared" si="22"/>
        <v>0</v>
      </c>
      <c r="Q91" s="80"/>
      <c r="R91" s="17"/>
      <c r="S91" s="50">
        <f t="shared" si="23"/>
        <v>0</v>
      </c>
      <c r="T91" s="111">
        <f t="shared" si="24"/>
        <v>0</v>
      </c>
      <c r="U91" s="128">
        <f t="shared" si="20"/>
        <v>0</v>
      </c>
      <c r="V91"/>
    </row>
    <row r="92" spans="1:22" ht="13.8" thickBot="1" x14ac:dyDescent="0.3">
      <c r="A92" s="43" t="s">
        <v>31</v>
      </c>
      <c r="B92" s="10"/>
      <c r="C92" s="11"/>
      <c r="D92" s="340"/>
      <c r="E92" s="15"/>
      <c r="F92" s="14"/>
      <c r="G92" s="341">
        <f t="shared" si="17"/>
        <v>0</v>
      </c>
      <c r="H92" s="286"/>
      <c r="I92" s="137">
        <f t="shared" si="18"/>
        <v>0</v>
      </c>
      <c r="J92" s="110">
        <f t="shared" si="21"/>
        <v>0</v>
      </c>
      <c r="K92" s="15"/>
      <c r="L92" s="16"/>
      <c r="M92" s="16"/>
      <c r="N92" s="14"/>
      <c r="O92" s="243"/>
      <c r="P92" s="50">
        <f t="shared" si="22"/>
        <v>0</v>
      </c>
      <c r="Q92" s="80"/>
      <c r="R92" s="17"/>
      <c r="S92" s="50">
        <f t="shared" si="23"/>
        <v>0</v>
      </c>
      <c r="T92" s="111">
        <f t="shared" si="24"/>
        <v>0</v>
      </c>
      <c r="U92" s="128">
        <f t="shared" si="20"/>
        <v>0</v>
      </c>
      <c r="V92"/>
    </row>
    <row r="93" spans="1:22" x14ac:dyDescent="0.25">
      <c r="A93" s="480" t="s">
        <v>67</v>
      </c>
      <c r="B93" s="20" t="s">
        <v>68</v>
      </c>
      <c r="C93" s="60">
        <f>SUM(C68:C92)</f>
        <v>0</v>
      </c>
      <c r="D93" s="82">
        <f>SUM(D68:D92)</f>
        <v>0</v>
      </c>
      <c r="E93" s="23"/>
      <c r="F93" s="21"/>
      <c r="G93" s="73">
        <f t="shared" ref="G93:P93" si="25">SUM(G68:G92)</f>
        <v>0</v>
      </c>
      <c r="H93" s="64">
        <f t="shared" si="25"/>
        <v>0</v>
      </c>
      <c r="I93" s="92">
        <f t="shared" si="25"/>
        <v>0</v>
      </c>
      <c r="J93" s="52">
        <f t="shared" si="25"/>
        <v>0</v>
      </c>
      <c r="K93" s="64">
        <f t="shared" si="25"/>
        <v>0</v>
      </c>
      <c r="L93" s="66">
        <f t="shared" si="25"/>
        <v>0</v>
      </c>
      <c r="M93" s="66">
        <f t="shared" si="25"/>
        <v>0</v>
      </c>
      <c r="N93" s="66">
        <f t="shared" si="25"/>
        <v>0</v>
      </c>
      <c r="O93" s="65">
        <f t="shared" si="25"/>
        <v>0</v>
      </c>
      <c r="P93" s="49">
        <f t="shared" si="25"/>
        <v>0</v>
      </c>
      <c r="Q93" s="120"/>
      <c r="R93" s="64">
        <f>SUM(R68:R92)</f>
        <v>0</v>
      </c>
      <c r="S93" s="49">
        <f>SUM(S68:S92)</f>
        <v>0</v>
      </c>
      <c r="T93" s="73">
        <f>SUM(T68:T92)</f>
        <v>0</v>
      </c>
      <c r="U93" s="73">
        <f>SUM(U68:U92)</f>
        <v>0</v>
      </c>
      <c r="V93"/>
    </row>
    <row r="94" spans="1:22" ht="13.8" thickBot="1" x14ac:dyDescent="0.3">
      <c r="A94" s="481"/>
      <c r="B94" s="24" t="s">
        <v>69</v>
      </c>
      <c r="C94" s="83">
        <f>IF(C68&gt;0,AVERAGE(C68:C92),0)</f>
        <v>0</v>
      </c>
      <c r="D94" s="84">
        <f>IF(D68&gt;0,AVERAGE(D68:D92),0)</f>
        <v>0</v>
      </c>
      <c r="E94" s="63">
        <f>IF(E68&gt;0,AVERAGE(E68:E92),0)</f>
        <v>0</v>
      </c>
      <c r="F94" s="317">
        <f>IF(F68&gt;0,AVERAGE(F68:F92),0)</f>
        <v>0</v>
      </c>
      <c r="G94" s="119">
        <f>IF(U93&gt;0,IF(G93/U93&gt;12,12,G93/U93),0)</f>
        <v>0</v>
      </c>
      <c r="H94" s="69">
        <f>IF(H93&gt;0,AVERAGE(H68:H92),0)</f>
        <v>0</v>
      </c>
      <c r="I94" s="76">
        <f>IF(T93=0,0,I93/T93)</f>
        <v>0</v>
      </c>
      <c r="J94" s="68">
        <f>IF(T93=0,0,J93/T93)</f>
        <v>0</v>
      </c>
      <c r="K94" s="69">
        <f>IF(K93&gt;0,AVERAGE(K68:K92),0)</f>
        <v>0</v>
      </c>
      <c r="L94" s="70">
        <f>IF(L93&gt;0,AVERAGE(L68:L92),0)</f>
        <v>0</v>
      </c>
      <c r="M94" s="70">
        <f>IF(M93&gt;0,AVERAGE(M68:M92),0)</f>
        <v>0</v>
      </c>
      <c r="N94" s="70">
        <f>IF(N93&gt;0,AVERAGE(N68:N92),0)</f>
        <v>0</v>
      </c>
      <c r="O94" s="67">
        <f>IF(O93&gt;0,AVERAGE(O68:O92),0)</f>
        <v>0</v>
      </c>
      <c r="P94" s="51">
        <f>IF(T93=0,0,P93/T93)</f>
        <v>0</v>
      </c>
      <c r="Q94" s="121"/>
      <c r="R94" s="26"/>
      <c r="S94" s="26"/>
      <c r="T94" s="27"/>
      <c r="U94" s="27"/>
      <c r="V94"/>
    </row>
    <row r="95" spans="1:22" x14ac:dyDescent="0.25">
      <c r="D95" s="3"/>
      <c r="E95"/>
      <c r="O95" s="31"/>
      <c r="P95" s="30"/>
      <c r="Q95" s="31"/>
      <c r="R95" s="31" t="s">
        <v>70</v>
      </c>
      <c r="S95" s="32">
        <f>IF(T93=0,0,(S93-12*J93-R93)/T93/12)</f>
        <v>0</v>
      </c>
      <c r="V95"/>
    </row>
    <row r="96" spans="1:22" x14ac:dyDescent="0.25">
      <c r="D96" s="3"/>
      <c r="E96"/>
      <c r="O96" s="31"/>
      <c r="P96" s="30"/>
      <c r="Q96" s="31"/>
      <c r="R96" s="31"/>
      <c r="S96" s="31"/>
      <c r="V96"/>
    </row>
    <row r="97" spans="1:22" ht="13.8" thickBot="1" x14ac:dyDescent="0.3">
      <c r="B97" s="31" t="s">
        <v>71</v>
      </c>
      <c r="D97" s="3"/>
      <c r="E97"/>
      <c r="V97"/>
    </row>
    <row r="98" spans="1:22" ht="13.5" customHeight="1" x14ac:dyDescent="0.25">
      <c r="B98" s="35" t="s">
        <v>72</v>
      </c>
      <c r="C98" s="489"/>
      <c r="D98" s="489"/>
      <c r="E98" s="489"/>
      <c r="F98" s="489"/>
      <c r="G98" s="489"/>
      <c r="H98" s="490"/>
      <c r="I98" s="434" t="s">
        <v>110</v>
      </c>
      <c r="J98" s="434" t="s">
        <v>109</v>
      </c>
      <c r="K98" s="458" t="s">
        <v>3</v>
      </c>
      <c r="L98" s="459"/>
      <c r="M98" s="459"/>
      <c r="N98" s="460"/>
      <c r="O98" s="488"/>
      <c r="P98" s="434" t="s">
        <v>111</v>
      </c>
      <c r="Q98" s="434"/>
      <c r="R98" s="434" t="s">
        <v>99</v>
      </c>
      <c r="S98" s="434" t="s">
        <v>100</v>
      </c>
      <c r="T98" s="434" t="s">
        <v>112</v>
      </c>
      <c r="U98" s="434" t="s">
        <v>125</v>
      </c>
      <c r="V98"/>
    </row>
    <row r="99" spans="1:22" ht="21.75" customHeight="1" thickBot="1" x14ac:dyDescent="0.3">
      <c r="B99" s="36" t="s">
        <v>73</v>
      </c>
      <c r="C99" s="491"/>
      <c r="D99" s="491"/>
      <c r="E99" s="491"/>
      <c r="F99" s="491"/>
      <c r="G99" s="491"/>
      <c r="H99" s="492"/>
      <c r="I99" s="436"/>
      <c r="J99" s="436"/>
      <c r="K99" s="4" t="s">
        <v>4</v>
      </c>
      <c r="L99" s="109" t="s">
        <v>5</v>
      </c>
      <c r="M99" s="109" t="s">
        <v>128</v>
      </c>
      <c r="N99" s="413" t="s">
        <v>146</v>
      </c>
      <c r="O99" s="6" t="s">
        <v>108</v>
      </c>
      <c r="P99" s="435"/>
      <c r="Q99" s="435"/>
      <c r="R99" s="435"/>
      <c r="S99" s="435"/>
      <c r="T99" s="435"/>
      <c r="U99" s="436"/>
      <c r="V99"/>
    </row>
    <row r="100" spans="1:22" x14ac:dyDescent="0.25">
      <c r="B100" s="37" t="s">
        <v>145</v>
      </c>
      <c r="C100" s="483"/>
      <c r="D100" s="484"/>
      <c r="E100" s="484"/>
      <c r="F100" s="484"/>
      <c r="G100" s="484"/>
      <c r="H100" s="485"/>
      <c r="I100" s="93">
        <f t="shared" ref="I100:P100" si="26">I31*12</f>
        <v>0</v>
      </c>
      <c r="J100" s="93">
        <f t="shared" si="26"/>
        <v>0</v>
      </c>
      <c r="K100" s="410">
        <f t="shared" si="26"/>
        <v>0</v>
      </c>
      <c r="L100" s="410">
        <f t="shared" si="26"/>
        <v>0</v>
      </c>
      <c r="M100" s="410">
        <f t="shared" si="26"/>
        <v>0</v>
      </c>
      <c r="N100" s="410">
        <f t="shared" si="26"/>
        <v>0</v>
      </c>
      <c r="O100" s="410">
        <f t="shared" si="26"/>
        <v>0</v>
      </c>
      <c r="P100" s="99">
        <f t="shared" si="26"/>
        <v>0</v>
      </c>
      <c r="Q100" s="95"/>
      <c r="R100" s="95">
        <f>R31</f>
        <v>0</v>
      </c>
      <c r="S100" s="95">
        <f>P100+R100</f>
        <v>0</v>
      </c>
      <c r="T100" s="96">
        <f>T31</f>
        <v>0</v>
      </c>
      <c r="U100" s="96">
        <f>U31</f>
        <v>0</v>
      </c>
      <c r="V100"/>
    </row>
    <row r="101" spans="1:22" x14ac:dyDescent="0.25">
      <c r="B101" s="37" t="s">
        <v>86</v>
      </c>
      <c r="C101" s="486"/>
      <c r="D101" s="486"/>
      <c r="E101" s="486"/>
      <c r="F101" s="486"/>
      <c r="G101" s="486"/>
      <c r="H101" s="487"/>
      <c r="I101" s="93">
        <f t="shared" ref="I101:P101" si="27">I62*12</f>
        <v>0</v>
      </c>
      <c r="J101" s="93">
        <f t="shared" si="27"/>
        <v>0</v>
      </c>
      <c r="K101" s="93">
        <f t="shared" si="27"/>
        <v>0</v>
      </c>
      <c r="L101" s="93">
        <f t="shared" si="27"/>
        <v>0</v>
      </c>
      <c r="M101" s="93">
        <f t="shared" si="27"/>
        <v>0</v>
      </c>
      <c r="N101" s="93">
        <f t="shared" si="27"/>
        <v>0</v>
      </c>
      <c r="O101" s="93">
        <f t="shared" si="27"/>
        <v>0</v>
      </c>
      <c r="P101" s="99">
        <f t="shared" si="27"/>
        <v>0</v>
      </c>
      <c r="Q101" s="95"/>
      <c r="R101" s="95">
        <f>R62</f>
        <v>0</v>
      </c>
      <c r="S101" s="95">
        <f>P101+R101</f>
        <v>0</v>
      </c>
      <c r="T101" s="96">
        <f>T62</f>
        <v>0</v>
      </c>
      <c r="U101" s="96">
        <f>U62</f>
        <v>0</v>
      </c>
      <c r="V101"/>
    </row>
    <row r="102" spans="1:22" ht="13.8" thickBot="1" x14ac:dyDescent="0.3">
      <c r="B102" s="38" t="s">
        <v>74</v>
      </c>
      <c r="C102" s="476"/>
      <c r="D102" s="476"/>
      <c r="E102" s="476"/>
      <c r="F102" s="476"/>
      <c r="G102" s="476"/>
      <c r="H102" s="477"/>
      <c r="I102" s="94">
        <f t="shared" ref="I102:P102" si="28">I93*12</f>
        <v>0</v>
      </c>
      <c r="J102" s="94">
        <f t="shared" si="28"/>
        <v>0</v>
      </c>
      <c r="K102" s="94">
        <f t="shared" si="28"/>
        <v>0</v>
      </c>
      <c r="L102" s="94">
        <f t="shared" si="28"/>
        <v>0</v>
      </c>
      <c r="M102" s="94">
        <f t="shared" si="28"/>
        <v>0</v>
      </c>
      <c r="N102" s="94">
        <f t="shared" si="28"/>
        <v>0</v>
      </c>
      <c r="O102" s="94">
        <f t="shared" si="28"/>
        <v>0</v>
      </c>
      <c r="P102" s="100">
        <f t="shared" si="28"/>
        <v>0</v>
      </c>
      <c r="Q102" s="97"/>
      <c r="R102" s="97">
        <f>R93</f>
        <v>0</v>
      </c>
      <c r="S102" s="97">
        <f>P102+R102</f>
        <v>0</v>
      </c>
      <c r="T102" s="98">
        <f>T93</f>
        <v>0</v>
      </c>
      <c r="U102" s="98">
        <f>U93</f>
        <v>0</v>
      </c>
      <c r="V102"/>
    </row>
    <row r="103" spans="1:22" s="346" customFormat="1" ht="13.8" thickBot="1" x14ac:dyDescent="0.3">
      <c r="B103" s="406" t="s">
        <v>75</v>
      </c>
      <c r="C103" s="452"/>
      <c r="D103" s="453"/>
      <c r="E103" s="453"/>
      <c r="F103" s="453"/>
      <c r="G103" s="453"/>
      <c r="H103" s="454"/>
      <c r="I103" s="407">
        <f t="shared" ref="I103:P103" si="29">SUM(I100:I102)</f>
        <v>0</v>
      </c>
      <c r="J103" s="407">
        <f t="shared" si="29"/>
        <v>0</v>
      </c>
      <c r="K103" s="407">
        <f t="shared" si="29"/>
        <v>0</v>
      </c>
      <c r="L103" s="407">
        <f t="shared" si="29"/>
        <v>0</v>
      </c>
      <c r="M103" s="407">
        <f t="shared" si="29"/>
        <v>0</v>
      </c>
      <c r="N103" s="407">
        <f t="shared" si="29"/>
        <v>0</v>
      </c>
      <c r="O103" s="407">
        <f t="shared" si="29"/>
        <v>0</v>
      </c>
      <c r="P103" s="408">
        <f t="shared" si="29"/>
        <v>0</v>
      </c>
      <c r="Q103" s="408"/>
      <c r="R103" s="408">
        <f>SUM(R100:R102)</f>
        <v>0</v>
      </c>
      <c r="S103" s="408">
        <f>SUM(S100:S102)</f>
        <v>0</v>
      </c>
      <c r="T103" s="409">
        <f>SUM(T100:T102)</f>
        <v>0</v>
      </c>
      <c r="U103" s="409">
        <f>SUM(U100:U102)</f>
        <v>0</v>
      </c>
    </row>
    <row r="104" spans="1:22" x14ac:dyDescent="0.25">
      <c r="B104" s="39"/>
      <c r="C104" s="39"/>
      <c r="D104" s="39"/>
      <c r="E104" s="39"/>
      <c r="F104" s="39"/>
      <c r="G104" s="143"/>
      <c r="H104" s="34"/>
      <c r="I104" s="34"/>
      <c r="J104" s="34"/>
      <c r="K104" s="34"/>
      <c r="L104" s="34"/>
      <c r="M104" s="34"/>
      <c r="N104" s="34"/>
      <c r="O104" s="34"/>
      <c r="P104" s="40"/>
      <c r="Q104" s="40"/>
      <c r="R104" s="41"/>
      <c r="V104"/>
    </row>
    <row r="105" spans="1:22" ht="13.8" thickBot="1" x14ac:dyDescent="0.3">
      <c r="B105" s="39"/>
      <c r="C105" s="39"/>
      <c r="D105" s="39"/>
      <c r="E105" s="39"/>
      <c r="F105" s="39"/>
      <c r="G105" s="143"/>
      <c r="H105" s="34"/>
      <c r="I105" s="34"/>
      <c r="J105" s="34"/>
      <c r="K105" s="34"/>
      <c r="L105" s="34"/>
      <c r="M105" s="34"/>
      <c r="N105" s="34"/>
      <c r="O105" s="34"/>
      <c r="P105" s="40"/>
      <c r="Q105" s="40"/>
      <c r="R105" s="41"/>
      <c r="V105"/>
    </row>
    <row r="106" spans="1:22" s="28" customFormat="1" ht="13.8" thickBot="1" x14ac:dyDescent="0.3">
      <c r="B106" s="444" t="s">
        <v>116</v>
      </c>
      <c r="C106" s="445"/>
      <c r="D106" s="445"/>
      <c r="E106" s="445"/>
      <c r="F106" s="446"/>
      <c r="G106" s="347"/>
      <c r="H106" s="348"/>
      <c r="I106" s="348"/>
      <c r="J106" s="348"/>
      <c r="K106" s="348"/>
      <c r="L106" s="348"/>
      <c r="M106" s="348"/>
      <c r="N106" s="348"/>
      <c r="O106" s="348"/>
      <c r="P106" s="348"/>
      <c r="Q106" s="349"/>
      <c r="R106" s="349"/>
      <c r="S106" s="349"/>
      <c r="T106" s="29"/>
    </row>
    <row r="107" spans="1:22" s="28" customFormat="1" ht="13.8" thickBot="1" x14ac:dyDescent="0.3">
      <c r="B107" s="439" t="s">
        <v>131</v>
      </c>
      <c r="C107" s="440"/>
      <c r="D107" s="441"/>
      <c r="E107" s="442"/>
      <c r="F107" s="443"/>
      <c r="G107" s="350"/>
      <c r="H107" s="351"/>
      <c r="I107" s="351"/>
      <c r="J107" s="352"/>
      <c r="K107" s="352"/>
      <c r="L107" s="352"/>
      <c r="M107" s="352"/>
      <c r="N107" s="352"/>
      <c r="O107" s="352"/>
      <c r="P107" s="350"/>
      <c r="Q107" s="349"/>
      <c r="R107" s="349"/>
      <c r="S107" s="349"/>
      <c r="T107" s="29"/>
    </row>
    <row r="108" spans="1:22" s="28" customFormat="1" x14ac:dyDescent="0.25">
      <c r="B108" s="101"/>
      <c r="C108" s="353"/>
      <c r="D108" s="353"/>
      <c r="E108" s="101"/>
      <c r="F108" s="101"/>
      <c r="G108" s="354"/>
      <c r="H108" s="129"/>
      <c r="I108" s="129"/>
      <c r="J108" s="352"/>
      <c r="K108" s="352"/>
      <c r="L108" s="352"/>
      <c r="M108" s="352"/>
      <c r="N108" s="352"/>
      <c r="O108" s="352"/>
      <c r="P108" s="350"/>
      <c r="Q108" s="349"/>
      <c r="R108" s="349"/>
      <c r="S108" s="349"/>
      <c r="T108" s="29"/>
    </row>
    <row r="109" spans="1:22" s="28" customFormat="1" x14ac:dyDescent="0.25">
      <c r="C109" s="29"/>
      <c r="D109" s="29"/>
      <c r="G109" s="29"/>
      <c r="Q109" s="349"/>
      <c r="R109" s="349"/>
      <c r="S109" s="349"/>
      <c r="T109" s="29"/>
    </row>
    <row r="110" spans="1:22" s="348" customFormat="1" x14ac:dyDescent="0.25">
      <c r="A110" s="355"/>
      <c r="B110" s="373" t="s">
        <v>76</v>
      </c>
      <c r="C110" s="374"/>
      <c r="D110" s="375"/>
      <c r="E110" s="374"/>
      <c r="F110" s="42"/>
      <c r="G110" s="374"/>
      <c r="H110" s="42"/>
      <c r="I110" s="42"/>
      <c r="J110" s="42" t="s">
        <v>132</v>
      </c>
      <c r="K110" s="42"/>
      <c r="L110" s="42"/>
      <c r="M110" s="42"/>
      <c r="N110" s="42"/>
      <c r="O110" s="42"/>
      <c r="P110" s="359"/>
      <c r="Q110" s="359"/>
      <c r="R110" s="359"/>
      <c r="S110" s="359"/>
      <c r="T110" s="357"/>
      <c r="U110" s="359"/>
    </row>
    <row r="111" spans="1:22" s="348" customFormat="1" x14ac:dyDescent="0.25">
      <c r="A111" s="355"/>
      <c r="B111" s="376" t="s">
        <v>77</v>
      </c>
      <c r="C111" s="374"/>
      <c r="D111" s="375"/>
      <c r="E111" s="374"/>
      <c r="F111" s="42"/>
      <c r="G111" s="374"/>
      <c r="H111" s="42"/>
      <c r="I111" s="42"/>
      <c r="J111" s="42"/>
      <c r="K111" s="42"/>
      <c r="L111" s="42"/>
      <c r="M111" s="42"/>
      <c r="N111" s="42"/>
      <c r="O111" s="42"/>
      <c r="P111" s="359"/>
      <c r="Q111" s="359"/>
      <c r="R111" s="359"/>
      <c r="S111" s="359"/>
      <c r="T111" s="357"/>
      <c r="U111" s="359"/>
    </row>
    <row r="112" spans="1:22" s="348" customFormat="1" x14ac:dyDescent="0.25">
      <c r="A112" s="355"/>
      <c r="B112" s="376"/>
      <c r="C112" s="374"/>
      <c r="D112" s="375"/>
      <c r="E112" s="374"/>
      <c r="F112" s="42"/>
      <c r="G112" s="374"/>
      <c r="H112" s="42"/>
      <c r="I112" s="42"/>
      <c r="J112" s="42"/>
      <c r="K112" s="42"/>
      <c r="L112" s="42"/>
      <c r="M112" s="42"/>
      <c r="N112" s="42"/>
      <c r="O112" s="42"/>
      <c r="P112" s="359"/>
      <c r="Q112" s="359"/>
      <c r="R112" s="359"/>
      <c r="S112" s="359"/>
      <c r="T112" s="357"/>
      <c r="U112" s="359"/>
    </row>
    <row r="113" spans="1:21" s="348" customFormat="1" x14ac:dyDescent="0.25">
      <c r="A113" s="355"/>
      <c r="B113" s="360"/>
      <c r="C113" s="357"/>
      <c r="D113" s="358"/>
      <c r="E113" s="357"/>
      <c r="F113" s="359"/>
      <c r="G113" s="357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7"/>
      <c r="U113" s="359"/>
    </row>
    <row r="114" spans="1:21" s="348" customFormat="1" x14ac:dyDescent="0.25">
      <c r="A114" s="355"/>
      <c r="B114" s="360"/>
      <c r="C114" s="357"/>
      <c r="D114" s="358"/>
      <c r="E114" s="357"/>
      <c r="F114" s="359"/>
      <c r="G114" s="357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7"/>
      <c r="U114" s="359"/>
    </row>
    <row r="115" spans="1:21" s="348" customFormat="1" x14ac:dyDescent="0.25">
      <c r="A115" s="355"/>
      <c r="B115" s="360"/>
      <c r="C115" s="357"/>
      <c r="D115" s="358"/>
      <c r="E115" s="357"/>
      <c r="F115" s="359"/>
      <c r="G115" s="357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7"/>
      <c r="U115" s="359"/>
    </row>
  </sheetData>
  <sheetProtection password="86AA" sheet="1"/>
  <mergeCells count="61">
    <mergeCell ref="U35:U36"/>
    <mergeCell ref="R35:R36"/>
    <mergeCell ref="T66:T67"/>
    <mergeCell ref="S66:S67"/>
    <mergeCell ref="P98:P99"/>
    <mergeCell ref="Q98:Q99"/>
    <mergeCell ref="S35:S36"/>
    <mergeCell ref="T35:T36"/>
    <mergeCell ref="T98:T99"/>
    <mergeCell ref="P4:P5"/>
    <mergeCell ref="J66:J67"/>
    <mergeCell ref="Q4:Q5"/>
    <mergeCell ref="U66:U67"/>
    <mergeCell ref="S98:S99"/>
    <mergeCell ref="U98:U99"/>
    <mergeCell ref="S4:S5"/>
    <mergeCell ref="T4:T5"/>
    <mergeCell ref="U4:U5"/>
    <mergeCell ref="R4:R5"/>
    <mergeCell ref="C4:D4"/>
    <mergeCell ref="C66:D66"/>
    <mergeCell ref="A4:A5"/>
    <mergeCell ref="B4:B5"/>
    <mergeCell ref="E4:F4"/>
    <mergeCell ref="E66:F66"/>
    <mergeCell ref="A31:A32"/>
    <mergeCell ref="E35:F35"/>
    <mergeCell ref="A35:A36"/>
    <mergeCell ref="B35:B36"/>
    <mergeCell ref="H4:I4"/>
    <mergeCell ref="J4:J5"/>
    <mergeCell ref="K98:O98"/>
    <mergeCell ref="J98:J99"/>
    <mergeCell ref="K35:O35"/>
    <mergeCell ref="H35:I35"/>
    <mergeCell ref="K4:O4"/>
    <mergeCell ref="C100:H100"/>
    <mergeCell ref="C101:H101"/>
    <mergeCell ref="R66:R67"/>
    <mergeCell ref="K66:O66"/>
    <mergeCell ref="C98:H99"/>
    <mergeCell ref="I98:I99"/>
    <mergeCell ref="P66:P67"/>
    <mergeCell ref="Q66:Q67"/>
    <mergeCell ref="C35:D35"/>
    <mergeCell ref="A93:A94"/>
    <mergeCell ref="R98:R99"/>
    <mergeCell ref="A62:A63"/>
    <mergeCell ref="A66:A67"/>
    <mergeCell ref="B66:B67"/>
    <mergeCell ref="P35:P36"/>
    <mergeCell ref="C102:H102"/>
    <mergeCell ref="B107:D107"/>
    <mergeCell ref="E107:F107"/>
    <mergeCell ref="H1:O1"/>
    <mergeCell ref="H2:U2"/>
    <mergeCell ref="J35:J36"/>
    <mergeCell ref="H66:I66"/>
    <mergeCell ref="Q35:Q36"/>
    <mergeCell ref="B106:F106"/>
    <mergeCell ref="C103:H103"/>
  </mergeCells>
  <phoneticPr fontId="0" type="noConversion"/>
  <conditionalFormatting sqref="Q37:Q61 Q68:Q92 Q6:Q30">
    <cfRule type="cellIs" dxfId="1" priority="1" stopIfTrue="1" operator="greaterThan">
      <formula>12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72" orientation="landscape" horizontalDpi="360" verticalDpi="36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CDB4-8455-48CD-A132-9F34FFCC6C7D}">
  <dimension ref="A1:V191"/>
  <sheetViews>
    <sheetView showGridLines="0" topLeftCell="A153" zoomScaleNormal="100" workbookViewId="0">
      <selection activeCell="R49" sqref="R49"/>
    </sheetView>
  </sheetViews>
  <sheetFormatPr defaultColWidth="7.88671875" defaultRowHeight="13.2" x14ac:dyDescent="0.25"/>
  <cols>
    <col min="1" max="1" width="4.88671875" customWidth="1"/>
    <col min="2" max="2" width="20.6640625" customWidth="1"/>
    <col min="3" max="3" width="9.5546875" customWidth="1"/>
    <col min="4" max="4" width="7.88671875" customWidth="1"/>
    <col min="5" max="5" width="6.109375" style="3" customWidth="1"/>
    <col min="6" max="6" width="6" customWidth="1"/>
    <col min="7" max="7" width="7.88671875" style="3" customWidth="1"/>
    <col min="8" max="8" width="7.88671875" customWidth="1"/>
    <col min="9" max="9" width="13.5546875" customWidth="1"/>
    <col min="10" max="10" width="10" customWidth="1"/>
    <col min="11" max="11" width="13.5546875" customWidth="1"/>
    <col min="12" max="12" width="13.109375" customWidth="1"/>
    <col min="13" max="13" width="7.88671875" customWidth="1"/>
    <col min="14" max="14" width="8.6640625" customWidth="1"/>
    <col min="15" max="15" width="9.44140625" customWidth="1"/>
    <col min="16" max="16" width="15.88671875" customWidth="1"/>
    <col min="17" max="17" width="7.44140625" customWidth="1"/>
    <col min="18" max="18" width="8.88671875" customWidth="1"/>
    <col min="19" max="19" width="17" customWidth="1"/>
    <col min="20" max="20" width="8.88671875" customWidth="1"/>
    <col min="21" max="21" width="7.88671875" customWidth="1"/>
    <col min="22" max="22" width="7.88671875" style="3" customWidth="1"/>
  </cols>
  <sheetData>
    <row r="1" spans="1:22" ht="17.399999999999999" x14ac:dyDescent="0.3">
      <c r="A1" s="1"/>
      <c r="B1" s="1"/>
      <c r="C1" s="1"/>
      <c r="D1" s="1"/>
      <c r="E1" s="2"/>
      <c r="F1" s="1"/>
      <c r="G1" s="2"/>
      <c r="H1" s="470" t="s">
        <v>147</v>
      </c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  <c r="T1" s="1"/>
    </row>
    <row r="2" spans="1:22" x14ac:dyDescent="0.25">
      <c r="A2" s="1"/>
      <c r="B2" s="1"/>
      <c r="C2" s="1"/>
      <c r="D2" s="1"/>
      <c r="E2" s="2"/>
      <c r="F2" s="1"/>
      <c r="G2" s="2"/>
      <c r="H2" s="478" t="s">
        <v>78</v>
      </c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</row>
    <row r="3" spans="1:22" ht="12.75" customHeight="1" thickBot="1" x14ac:dyDescent="0.3">
      <c r="B3" s="31" t="s">
        <v>145</v>
      </c>
      <c r="D3" s="3"/>
      <c r="E3"/>
      <c r="V3"/>
    </row>
    <row r="4" spans="1:22" ht="12" customHeight="1" x14ac:dyDescent="0.25">
      <c r="A4" s="480"/>
      <c r="B4" s="494" t="s">
        <v>133</v>
      </c>
      <c r="C4" s="464" t="s">
        <v>1</v>
      </c>
      <c r="D4" s="493"/>
      <c r="E4" s="437" t="s">
        <v>2</v>
      </c>
      <c r="F4" s="438"/>
      <c r="G4" s="140"/>
      <c r="H4" s="437" t="s">
        <v>97</v>
      </c>
      <c r="I4" s="455"/>
      <c r="J4" s="434" t="s">
        <v>109</v>
      </c>
      <c r="K4" s="437" t="s">
        <v>3</v>
      </c>
      <c r="L4" s="438"/>
      <c r="M4" s="438"/>
      <c r="N4" s="438"/>
      <c r="O4" s="455"/>
      <c r="P4" s="434" t="s">
        <v>98</v>
      </c>
      <c r="Q4" s="434" t="s">
        <v>114</v>
      </c>
      <c r="R4" s="434" t="s">
        <v>99</v>
      </c>
      <c r="S4" s="434" t="s">
        <v>100</v>
      </c>
      <c r="T4" s="434" t="s">
        <v>101</v>
      </c>
      <c r="U4" s="434" t="s">
        <v>123</v>
      </c>
      <c r="V4"/>
    </row>
    <row r="5" spans="1:22" ht="23.25" customHeight="1" thickBot="1" x14ac:dyDescent="0.3">
      <c r="A5" s="481"/>
      <c r="B5" s="495"/>
      <c r="C5" s="4" t="s">
        <v>102</v>
      </c>
      <c r="D5" s="108" t="s">
        <v>103</v>
      </c>
      <c r="E5" s="4" t="s">
        <v>104</v>
      </c>
      <c r="F5" s="55" t="s">
        <v>105</v>
      </c>
      <c r="G5" s="141" t="s">
        <v>113</v>
      </c>
      <c r="H5" s="5" t="s">
        <v>106</v>
      </c>
      <c r="I5" s="6" t="s">
        <v>103</v>
      </c>
      <c r="J5" s="436"/>
      <c r="K5" s="368" t="s">
        <v>4</v>
      </c>
      <c r="L5" s="369" t="s">
        <v>5</v>
      </c>
      <c r="M5" s="370" t="s">
        <v>128</v>
      </c>
      <c r="N5" s="411" t="s">
        <v>146</v>
      </c>
      <c r="O5" s="371" t="s">
        <v>108</v>
      </c>
      <c r="P5" s="436"/>
      <c r="Q5" s="436"/>
      <c r="R5" s="436"/>
      <c r="S5" s="436"/>
      <c r="T5" s="436"/>
      <c r="U5" s="436"/>
      <c r="V5"/>
    </row>
    <row r="6" spans="1:22" x14ac:dyDescent="0.25">
      <c r="A6" s="401" t="s">
        <v>7</v>
      </c>
      <c r="B6" s="267"/>
      <c r="C6" s="268"/>
      <c r="D6" s="402"/>
      <c r="E6" s="270"/>
      <c r="F6" s="271"/>
      <c r="G6" s="250">
        <f t="shared" ref="G6:G45" si="0">IF(F6&gt;0,D6/C6*(F6+Q6/12),0)</f>
        <v>0</v>
      </c>
      <c r="H6" s="272"/>
      <c r="I6" s="74">
        <f>ROUND(IF(E6=0,,H6*T6),0)</f>
        <v>0</v>
      </c>
      <c r="J6" s="50">
        <f>ROUND(IF((D6-C6)&lt;0,,(I6+L6+N6)/40*(D6-C6)*1.25),0)</f>
        <v>0</v>
      </c>
      <c r="K6" s="57"/>
      <c r="L6" s="58"/>
      <c r="M6" s="58"/>
      <c r="N6" s="90"/>
      <c r="O6" s="133"/>
      <c r="P6" s="59">
        <f t="shared" ref="P6:P45" si="1">SUM(I6:O6)</f>
        <v>0</v>
      </c>
      <c r="Q6" s="79"/>
      <c r="R6" s="131"/>
      <c r="S6" s="404">
        <f t="shared" ref="S6:S45" si="2">SUM(P6*12+R6)</f>
        <v>0</v>
      </c>
      <c r="T6" s="103">
        <f t="shared" ref="T6:T45" si="3">ROUND(IF(C6=0,0,IF((D6/C6)&gt;1,1,D6/C6)),2)</f>
        <v>0</v>
      </c>
      <c r="U6" s="405">
        <f t="shared" ref="U6:U45" si="4">ROUND(IF(C6=0,0,D6/C6),2)</f>
        <v>0</v>
      </c>
      <c r="V6"/>
    </row>
    <row r="7" spans="1:22" x14ac:dyDescent="0.25">
      <c r="A7" s="400" t="s">
        <v>8</v>
      </c>
      <c r="B7" s="267"/>
      <c r="C7" s="268"/>
      <c r="D7" s="402"/>
      <c r="E7" s="279"/>
      <c r="F7" s="304"/>
      <c r="G7" s="250">
        <f t="shared" si="0"/>
        <v>0</v>
      </c>
      <c r="H7" s="272"/>
      <c r="I7" s="74">
        <f t="shared" ref="I7:I43" si="5">ROUND(IF(E7=0,,H7*T7),0)</f>
        <v>0</v>
      </c>
      <c r="J7" s="50">
        <f t="shared" ref="J7:J45" si="6">ROUND(IF((D7-C7)&lt;0,,(I7+L7+N7)/40*(D7-C7)*1.25),0)</f>
        <v>0</v>
      </c>
      <c r="K7" s="382"/>
      <c r="L7" s="383"/>
      <c r="M7" s="383"/>
      <c r="N7" s="412"/>
      <c r="O7" s="384"/>
      <c r="P7" s="59">
        <f t="shared" si="1"/>
        <v>0</v>
      </c>
      <c r="Q7" s="385"/>
      <c r="R7" s="8"/>
      <c r="S7" s="50">
        <f t="shared" si="2"/>
        <v>0</v>
      </c>
      <c r="T7" s="103">
        <f t="shared" si="3"/>
        <v>0</v>
      </c>
      <c r="U7" s="116">
        <f t="shared" si="4"/>
        <v>0</v>
      </c>
      <c r="V7"/>
    </row>
    <row r="8" spans="1:22" x14ac:dyDescent="0.25">
      <c r="A8" s="400" t="s">
        <v>9</v>
      </c>
      <c r="B8" s="267"/>
      <c r="C8" s="268"/>
      <c r="D8" s="402"/>
      <c r="E8" s="279"/>
      <c r="F8" s="304"/>
      <c r="G8" s="250">
        <f t="shared" si="0"/>
        <v>0</v>
      </c>
      <c r="H8" s="272"/>
      <c r="I8" s="74">
        <f t="shared" si="5"/>
        <v>0</v>
      </c>
      <c r="J8" s="50">
        <f t="shared" si="6"/>
        <v>0</v>
      </c>
      <c r="K8" s="382"/>
      <c r="L8" s="383"/>
      <c r="M8" s="383"/>
      <c r="N8" s="412"/>
      <c r="O8" s="384"/>
      <c r="P8" s="59">
        <f t="shared" si="1"/>
        <v>0</v>
      </c>
      <c r="Q8" s="385"/>
      <c r="R8" s="8"/>
      <c r="S8" s="50">
        <f t="shared" si="2"/>
        <v>0</v>
      </c>
      <c r="T8" s="103">
        <f t="shared" si="3"/>
        <v>0</v>
      </c>
      <c r="U8" s="128">
        <f t="shared" si="4"/>
        <v>0</v>
      </c>
      <c r="V8"/>
    </row>
    <row r="9" spans="1:22" x14ac:dyDescent="0.25">
      <c r="A9" s="400" t="s">
        <v>10</v>
      </c>
      <c r="B9" s="267"/>
      <c r="C9" s="268"/>
      <c r="D9" s="402"/>
      <c r="E9" s="279"/>
      <c r="F9" s="304"/>
      <c r="G9" s="250">
        <f t="shared" si="0"/>
        <v>0</v>
      </c>
      <c r="H9" s="272"/>
      <c r="I9" s="74">
        <f t="shared" si="5"/>
        <v>0</v>
      </c>
      <c r="J9" s="50">
        <f t="shared" si="6"/>
        <v>0</v>
      </c>
      <c r="K9" s="382"/>
      <c r="L9" s="383"/>
      <c r="M9" s="383"/>
      <c r="N9" s="412"/>
      <c r="O9" s="384"/>
      <c r="P9" s="59">
        <f t="shared" si="1"/>
        <v>0</v>
      </c>
      <c r="Q9" s="385"/>
      <c r="R9" s="8"/>
      <c r="S9" s="50">
        <f t="shared" si="2"/>
        <v>0</v>
      </c>
      <c r="T9" s="103">
        <f t="shared" si="3"/>
        <v>0</v>
      </c>
      <c r="U9" s="128">
        <f t="shared" si="4"/>
        <v>0</v>
      </c>
      <c r="V9"/>
    </row>
    <row r="10" spans="1:22" x14ac:dyDescent="0.25">
      <c r="A10" s="400" t="s">
        <v>11</v>
      </c>
      <c r="B10" s="267"/>
      <c r="C10" s="268"/>
      <c r="D10" s="402"/>
      <c r="E10" s="279"/>
      <c r="F10" s="304"/>
      <c r="G10" s="250">
        <f t="shared" si="0"/>
        <v>0</v>
      </c>
      <c r="H10" s="272"/>
      <c r="I10" s="74">
        <f t="shared" si="5"/>
        <v>0</v>
      </c>
      <c r="J10" s="50">
        <f t="shared" si="6"/>
        <v>0</v>
      </c>
      <c r="K10" s="382"/>
      <c r="L10" s="383"/>
      <c r="M10" s="383"/>
      <c r="N10" s="412"/>
      <c r="O10" s="384"/>
      <c r="P10" s="59">
        <f t="shared" si="1"/>
        <v>0</v>
      </c>
      <c r="Q10" s="385"/>
      <c r="R10" s="8"/>
      <c r="S10" s="50">
        <f t="shared" si="2"/>
        <v>0</v>
      </c>
      <c r="T10" s="103">
        <f t="shared" si="3"/>
        <v>0</v>
      </c>
      <c r="U10" s="128">
        <f t="shared" si="4"/>
        <v>0</v>
      </c>
      <c r="V10"/>
    </row>
    <row r="11" spans="1:22" x14ac:dyDescent="0.25">
      <c r="A11" s="400" t="s">
        <v>12</v>
      </c>
      <c r="B11" s="267"/>
      <c r="C11" s="268"/>
      <c r="D11" s="402"/>
      <c r="E11" s="279"/>
      <c r="F11" s="304"/>
      <c r="G11" s="250">
        <f t="shared" si="0"/>
        <v>0</v>
      </c>
      <c r="H11" s="272"/>
      <c r="I11" s="74">
        <f t="shared" si="5"/>
        <v>0</v>
      </c>
      <c r="J11" s="50">
        <f t="shared" si="6"/>
        <v>0</v>
      </c>
      <c r="K11" s="382"/>
      <c r="L11" s="383"/>
      <c r="M11" s="383"/>
      <c r="N11" s="412"/>
      <c r="O11" s="384"/>
      <c r="P11" s="59">
        <f t="shared" si="1"/>
        <v>0</v>
      </c>
      <c r="Q11" s="385"/>
      <c r="R11" s="8"/>
      <c r="S11" s="50">
        <f t="shared" si="2"/>
        <v>0</v>
      </c>
      <c r="T11" s="103">
        <f t="shared" si="3"/>
        <v>0</v>
      </c>
      <c r="U11" s="128">
        <f t="shared" si="4"/>
        <v>0</v>
      </c>
      <c r="V11"/>
    </row>
    <row r="12" spans="1:22" x14ac:dyDescent="0.25">
      <c r="A12" s="400" t="s">
        <v>13</v>
      </c>
      <c r="B12" s="267"/>
      <c r="C12" s="268"/>
      <c r="D12" s="402"/>
      <c r="E12" s="279"/>
      <c r="F12" s="304"/>
      <c r="G12" s="250">
        <f t="shared" si="0"/>
        <v>0</v>
      </c>
      <c r="H12" s="272"/>
      <c r="I12" s="74">
        <f t="shared" si="5"/>
        <v>0</v>
      </c>
      <c r="J12" s="50">
        <f t="shared" si="6"/>
        <v>0</v>
      </c>
      <c r="K12" s="382"/>
      <c r="L12" s="383"/>
      <c r="M12" s="383"/>
      <c r="N12" s="412"/>
      <c r="O12" s="384"/>
      <c r="P12" s="59">
        <f t="shared" si="1"/>
        <v>0</v>
      </c>
      <c r="Q12" s="385"/>
      <c r="R12" s="8"/>
      <c r="S12" s="50">
        <f t="shared" si="2"/>
        <v>0</v>
      </c>
      <c r="T12" s="103">
        <f t="shared" si="3"/>
        <v>0</v>
      </c>
      <c r="U12" s="128">
        <f t="shared" si="4"/>
        <v>0</v>
      </c>
      <c r="V12"/>
    </row>
    <row r="13" spans="1:22" x14ac:dyDescent="0.25">
      <c r="A13" s="400" t="s">
        <v>14</v>
      </c>
      <c r="B13" s="267"/>
      <c r="C13" s="268"/>
      <c r="D13" s="402"/>
      <c r="E13" s="279"/>
      <c r="F13" s="304"/>
      <c r="G13" s="250">
        <f t="shared" si="0"/>
        <v>0</v>
      </c>
      <c r="H13" s="272"/>
      <c r="I13" s="74">
        <f t="shared" si="5"/>
        <v>0</v>
      </c>
      <c r="J13" s="50">
        <f t="shared" si="6"/>
        <v>0</v>
      </c>
      <c r="K13" s="382"/>
      <c r="L13" s="383"/>
      <c r="M13" s="383"/>
      <c r="N13" s="412"/>
      <c r="O13" s="384"/>
      <c r="P13" s="59">
        <f t="shared" si="1"/>
        <v>0</v>
      </c>
      <c r="Q13" s="385"/>
      <c r="R13" s="8"/>
      <c r="S13" s="50">
        <f t="shared" si="2"/>
        <v>0</v>
      </c>
      <c r="T13" s="103">
        <f t="shared" si="3"/>
        <v>0</v>
      </c>
      <c r="U13" s="128">
        <f t="shared" si="4"/>
        <v>0</v>
      </c>
      <c r="V13"/>
    </row>
    <row r="14" spans="1:22" x14ac:dyDescent="0.25">
      <c r="A14" s="400" t="s">
        <v>15</v>
      </c>
      <c r="B14" s="267"/>
      <c r="C14" s="268"/>
      <c r="D14" s="402"/>
      <c r="E14" s="279"/>
      <c r="F14" s="304"/>
      <c r="G14" s="250">
        <f t="shared" si="0"/>
        <v>0</v>
      </c>
      <c r="H14" s="272"/>
      <c r="I14" s="74">
        <f t="shared" si="5"/>
        <v>0</v>
      </c>
      <c r="J14" s="50">
        <f t="shared" si="6"/>
        <v>0</v>
      </c>
      <c r="K14" s="382"/>
      <c r="L14" s="383"/>
      <c r="M14" s="383"/>
      <c r="N14" s="412"/>
      <c r="O14" s="384"/>
      <c r="P14" s="59">
        <f t="shared" si="1"/>
        <v>0</v>
      </c>
      <c r="Q14" s="385"/>
      <c r="R14" s="8"/>
      <c r="S14" s="50">
        <f t="shared" si="2"/>
        <v>0</v>
      </c>
      <c r="T14" s="103">
        <f t="shared" si="3"/>
        <v>0</v>
      </c>
      <c r="U14" s="128">
        <f t="shared" si="4"/>
        <v>0</v>
      </c>
      <c r="V14"/>
    </row>
    <row r="15" spans="1:22" x14ac:dyDescent="0.25">
      <c r="A15" s="400" t="s">
        <v>16</v>
      </c>
      <c r="B15" s="267"/>
      <c r="C15" s="268"/>
      <c r="D15" s="402"/>
      <c r="E15" s="279"/>
      <c r="F15" s="304"/>
      <c r="G15" s="250">
        <f t="shared" si="0"/>
        <v>0</v>
      </c>
      <c r="H15" s="272"/>
      <c r="I15" s="74">
        <f t="shared" si="5"/>
        <v>0</v>
      </c>
      <c r="J15" s="50">
        <f t="shared" si="6"/>
        <v>0</v>
      </c>
      <c r="K15" s="382"/>
      <c r="L15" s="383"/>
      <c r="M15" s="383"/>
      <c r="N15" s="412"/>
      <c r="O15" s="384"/>
      <c r="P15" s="59">
        <f t="shared" si="1"/>
        <v>0</v>
      </c>
      <c r="Q15" s="385"/>
      <c r="R15" s="8"/>
      <c r="S15" s="50">
        <f t="shared" si="2"/>
        <v>0</v>
      </c>
      <c r="T15" s="103">
        <f t="shared" si="3"/>
        <v>0</v>
      </c>
      <c r="U15" s="128">
        <f t="shared" si="4"/>
        <v>0</v>
      </c>
      <c r="V15"/>
    </row>
    <row r="16" spans="1:22" x14ac:dyDescent="0.25">
      <c r="A16" s="400" t="s">
        <v>17</v>
      </c>
      <c r="B16" s="267"/>
      <c r="C16" s="268"/>
      <c r="D16" s="402"/>
      <c r="E16" s="279"/>
      <c r="F16" s="304"/>
      <c r="G16" s="250">
        <f t="shared" si="0"/>
        <v>0</v>
      </c>
      <c r="H16" s="272"/>
      <c r="I16" s="74">
        <f t="shared" si="5"/>
        <v>0</v>
      </c>
      <c r="J16" s="50">
        <f t="shared" si="6"/>
        <v>0</v>
      </c>
      <c r="K16" s="382"/>
      <c r="L16" s="383"/>
      <c r="M16" s="383"/>
      <c r="N16" s="412"/>
      <c r="O16" s="384"/>
      <c r="P16" s="59">
        <f t="shared" si="1"/>
        <v>0</v>
      </c>
      <c r="Q16" s="385"/>
      <c r="R16" s="8"/>
      <c r="S16" s="50">
        <f t="shared" si="2"/>
        <v>0</v>
      </c>
      <c r="T16" s="103">
        <f t="shared" si="3"/>
        <v>0</v>
      </c>
      <c r="U16" s="128">
        <f t="shared" si="4"/>
        <v>0</v>
      </c>
      <c r="V16"/>
    </row>
    <row r="17" spans="1:22" x14ac:dyDescent="0.25">
      <c r="A17" s="400" t="s">
        <v>18</v>
      </c>
      <c r="B17" s="267"/>
      <c r="C17" s="268"/>
      <c r="D17" s="402"/>
      <c r="E17" s="279"/>
      <c r="F17" s="304"/>
      <c r="G17" s="250">
        <f t="shared" si="0"/>
        <v>0</v>
      </c>
      <c r="H17" s="272"/>
      <c r="I17" s="74">
        <f t="shared" si="5"/>
        <v>0</v>
      </c>
      <c r="J17" s="50">
        <f t="shared" si="6"/>
        <v>0</v>
      </c>
      <c r="K17" s="382"/>
      <c r="L17" s="383"/>
      <c r="M17" s="383"/>
      <c r="N17" s="412"/>
      <c r="O17" s="384"/>
      <c r="P17" s="59">
        <f t="shared" si="1"/>
        <v>0</v>
      </c>
      <c r="Q17" s="385"/>
      <c r="R17" s="8"/>
      <c r="S17" s="50">
        <f t="shared" si="2"/>
        <v>0</v>
      </c>
      <c r="T17" s="103">
        <f t="shared" si="3"/>
        <v>0</v>
      </c>
      <c r="U17" s="128">
        <f t="shared" si="4"/>
        <v>0</v>
      </c>
      <c r="V17"/>
    </row>
    <row r="18" spans="1:22" x14ac:dyDescent="0.25">
      <c r="A18" s="400" t="s">
        <v>19</v>
      </c>
      <c r="B18" s="267"/>
      <c r="C18" s="268"/>
      <c r="D18" s="402"/>
      <c r="E18" s="279"/>
      <c r="F18" s="304"/>
      <c r="G18" s="250">
        <f t="shared" si="0"/>
        <v>0</v>
      </c>
      <c r="H18" s="272"/>
      <c r="I18" s="74">
        <f t="shared" si="5"/>
        <v>0</v>
      </c>
      <c r="J18" s="50">
        <f t="shared" si="6"/>
        <v>0</v>
      </c>
      <c r="K18" s="382"/>
      <c r="L18" s="383"/>
      <c r="M18" s="383"/>
      <c r="N18" s="412"/>
      <c r="O18" s="384"/>
      <c r="P18" s="59">
        <f t="shared" si="1"/>
        <v>0</v>
      </c>
      <c r="Q18" s="385"/>
      <c r="R18" s="8"/>
      <c r="S18" s="50">
        <f t="shared" si="2"/>
        <v>0</v>
      </c>
      <c r="T18" s="103">
        <f t="shared" si="3"/>
        <v>0</v>
      </c>
      <c r="U18" s="128">
        <f t="shared" si="4"/>
        <v>0</v>
      </c>
      <c r="V18"/>
    </row>
    <row r="19" spans="1:22" x14ac:dyDescent="0.25">
      <c r="A19" s="400" t="s">
        <v>20</v>
      </c>
      <c r="B19" s="267"/>
      <c r="C19" s="268"/>
      <c r="D19" s="402"/>
      <c r="E19" s="279"/>
      <c r="F19" s="304"/>
      <c r="G19" s="250">
        <f t="shared" si="0"/>
        <v>0</v>
      </c>
      <c r="H19" s="272"/>
      <c r="I19" s="74">
        <f t="shared" si="5"/>
        <v>0</v>
      </c>
      <c r="J19" s="50">
        <f t="shared" si="6"/>
        <v>0</v>
      </c>
      <c r="K19" s="382"/>
      <c r="L19" s="383"/>
      <c r="M19" s="383"/>
      <c r="N19" s="412"/>
      <c r="O19" s="384"/>
      <c r="P19" s="59">
        <f t="shared" si="1"/>
        <v>0</v>
      </c>
      <c r="Q19" s="385"/>
      <c r="R19" s="8"/>
      <c r="S19" s="50">
        <f t="shared" si="2"/>
        <v>0</v>
      </c>
      <c r="T19" s="103">
        <f t="shared" si="3"/>
        <v>0</v>
      </c>
      <c r="U19" s="128">
        <f t="shared" si="4"/>
        <v>0</v>
      </c>
      <c r="V19"/>
    </row>
    <row r="20" spans="1:22" x14ac:dyDescent="0.25">
      <c r="A20" s="400" t="s">
        <v>21</v>
      </c>
      <c r="B20" s="267"/>
      <c r="C20" s="268"/>
      <c r="D20" s="402"/>
      <c r="E20" s="279"/>
      <c r="F20" s="304"/>
      <c r="G20" s="250">
        <f t="shared" si="0"/>
        <v>0</v>
      </c>
      <c r="H20" s="272"/>
      <c r="I20" s="74">
        <f t="shared" si="5"/>
        <v>0</v>
      </c>
      <c r="J20" s="50">
        <f t="shared" si="6"/>
        <v>0</v>
      </c>
      <c r="K20" s="382"/>
      <c r="L20" s="383"/>
      <c r="M20" s="383"/>
      <c r="N20" s="412"/>
      <c r="O20" s="384"/>
      <c r="P20" s="59">
        <f t="shared" si="1"/>
        <v>0</v>
      </c>
      <c r="Q20" s="385"/>
      <c r="R20" s="8"/>
      <c r="S20" s="50">
        <f t="shared" si="2"/>
        <v>0</v>
      </c>
      <c r="T20" s="103">
        <f t="shared" si="3"/>
        <v>0</v>
      </c>
      <c r="U20" s="128">
        <f t="shared" si="4"/>
        <v>0</v>
      </c>
      <c r="V20"/>
    </row>
    <row r="21" spans="1:22" x14ac:dyDescent="0.25">
      <c r="A21" s="400" t="s">
        <v>22</v>
      </c>
      <c r="B21" s="267"/>
      <c r="C21" s="268"/>
      <c r="D21" s="402"/>
      <c r="E21" s="279"/>
      <c r="F21" s="304"/>
      <c r="G21" s="250">
        <f t="shared" si="0"/>
        <v>0</v>
      </c>
      <c r="H21" s="272"/>
      <c r="I21" s="74">
        <f t="shared" si="5"/>
        <v>0</v>
      </c>
      <c r="J21" s="50">
        <f t="shared" si="6"/>
        <v>0</v>
      </c>
      <c r="K21" s="382"/>
      <c r="L21" s="383"/>
      <c r="M21" s="383"/>
      <c r="N21" s="412"/>
      <c r="O21" s="384"/>
      <c r="P21" s="59">
        <f t="shared" si="1"/>
        <v>0</v>
      </c>
      <c r="Q21" s="385"/>
      <c r="R21" s="8"/>
      <c r="S21" s="50">
        <f t="shared" si="2"/>
        <v>0</v>
      </c>
      <c r="T21" s="103">
        <f t="shared" si="3"/>
        <v>0</v>
      </c>
      <c r="U21" s="128">
        <f t="shared" si="4"/>
        <v>0</v>
      </c>
      <c r="V21"/>
    </row>
    <row r="22" spans="1:22" x14ac:dyDescent="0.25">
      <c r="A22" s="400" t="s">
        <v>23</v>
      </c>
      <c r="B22" s="267"/>
      <c r="C22" s="268"/>
      <c r="D22" s="402"/>
      <c r="E22" s="279"/>
      <c r="F22" s="304"/>
      <c r="G22" s="250">
        <f t="shared" si="0"/>
        <v>0</v>
      </c>
      <c r="H22" s="272"/>
      <c r="I22" s="74">
        <f t="shared" si="5"/>
        <v>0</v>
      </c>
      <c r="J22" s="50">
        <f t="shared" si="6"/>
        <v>0</v>
      </c>
      <c r="K22" s="382"/>
      <c r="L22" s="383"/>
      <c r="M22" s="383"/>
      <c r="N22" s="412"/>
      <c r="O22" s="384"/>
      <c r="P22" s="59">
        <f t="shared" si="1"/>
        <v>0</v>
      </c>
      <c r="Q22" s="385"/>
      <c r="R22" s="8"/>
      <c r="S22" s="50">
        <f t="shared" si="2"/>
        <v>0</v>
      </c>
      <c r="T22" s="103">
        <f t="shared" si="3"/>
        <v>0</v>
      </c>
      <c r="U22" s="128">
        <f t="shared" si="4"/>
        <v>0</v>
      </c>
      <c r="V22"/>
    </row>
    <row r="23" spans="1:22" x14ac:dyDescent="0.25">
      <c r="A23" s="400" t="s">
        <v>24</v>
      </c>
      <c r="B23" s="267"/>
      <c r="C23" s="268"/>
      <c r="D23" s="402"/>
      <c r="E23" s="279"/>
      <c r="F23" s="304"/>
      <c r="G23" s="250">
        <f t="shared" si="0"/>
        <v>0</v>
      </c>
      <c r="H23" s="272"/>
      <c r="I23" s="74">
        <f t="shared" si="5"/>
        <v>0</v>
      </c>
      <c r="J23" s="50">
        <f t="shared" si="6"/>
        <v>0</v>
      </c>
      <c r="K23" s="382"/>
      <c r="L23" s="383"/>
      <c r="M23" s="383"/>
      <c r="N23" s="412"/>
      <c r="O23" s="384"/>
      <c r="P23" s="59">
        <f t="shared" si="1"/>
        <v>0</v>
      </c>
      <c r="Q23" s="385"/>
      <c r="R23" s="8"/>
      <c r="S23" s="50">
        <f t="shared" si="2"/>
        <v>0</v>
      </c>
      <c r="T23" s="103">
        <f t="shared" si="3"/>
        <v>0</v>
      </c>
      <c r="U23" s="128">
        <f t="shared" si="4"/>
        <v>0</v>
      </c>
      <c r="V23"/>
    </row>
    <row r="24" spans="1:22" x14ac:dyDescent="0.25">
      <c r="A24" s="400" t="s">
        <v>25</v>
      </c>
      <c r="B24" s="267"/>
      <c r="C24" s="268"/>
      <c r="D24" s="402"/>
      <c r="E24" s="279"/>
      <c r="F24" s="304"/>
      <c r="G24" s="250">
        <f t="shared" si="0"/>
        <v>0</v>
      </c>
      <c r="H24" s="272"/>
      <c r="I24" s="74">
        <f t="shared" si="5"/>
        <v>0</v>
      </c>
      <c r="J24" s="50">
        <f t="shared" si="6"/>
        <v>0</v>
      </c>
      <c r="K24" s="382"/>
      <c r="L24" s="383"/>
      <c r="M24" s="383"/>
      <c r="N24" s="412"/>
      <c r="O24" s="384"/>
      <c r="P24" s="59">
        <f t="shared" si="1"/>
        <v>0</v>
      </c>
      <c r="Q24" s="385"/>
      <c r="R24" s="8"/>
      <c r="S24" s="50">
        <f t="shared" si="2"/>
        <v>0</v>
      </c>
      <c r="T24" s="103">
        <f t="shared" si="3"/>
        <v>0</v>
      </c>
      <c r="U24" s="128">
        <f t="shared" si="4"/>
        <v>0</v>
      </c>
      <c r="V24"/>
    </row>
    <row r="25" spans="1:22" x14ac:dyDescent="0.25">
      <c r="A25" s="400" t="s">
        <v>26</v>
      </c>
      <c r="B25" s="267"/>
      <c r="C25" s="268"/>
      <c r="D25" s="402"/>
      <c r="E25" s="279"/>
      <c r="F25" s="304"/>
      <c r="G25" s="250">
        <f t="shared" si="0"/>
        <v>0</v>
      </c>
      <c r="H25" s="272"/>
      <c r="I25" s="74">
        <f t="shared" si="5"/>
        <v>0</v>
      </c>
      <c r="J25" s="50">
        <f t="shared" si="6"/>
        <v>0</v>
      </c>
      <c r="K25" s="382"/>
      <c r="L25" s="383"/>
      <c r="M25" s="383"/>
      <c r="N25" s="412"/>
      <c r="O25" s="384"/>
      <c r="P25" s="59">
        <f t="shared" si="1"/>
        <v>0</v>
      </c>
      <c r="Q25" s="385"/>
      <c r="R25" s="8"/>
      <c r="S25" s="50">
        <f t="shared" si="2"/>
        <v>0</v>
      </c>
      <c r="T25" s="103">
        <f t="shared" si="3"/>
        <v>0</v>
      </c>
      <c r="U25" s="128">
        <f t="shared" si="4"/>
        <v>0</v>
      </c>
      <c r="V25"/>
    </row>
    <row r="26" spans="1:22" x14ac:dyDescent="0.25">
      <c r="A26" s="400" t="s">
        <v>27</v>
      </c>
      <c r="B26" s="267"/>
      <c r="C26" s="268"/>
      <c r="D26" s="402"/>
      <c r="E26" s="279"/>
      <c r="F26" s="304"/>
      <c r="G26" s="250">
        <f t="shared" si="0"/>
        <v>0</v>
      </c>
      <c r="H26" s="272"/>
      <c r="I26" s="74">
        <f t="shared" si="5"/>
        <v>0</v>
      </c>
      <c r="J26" s="50">
        <f t="shared" si="6"/>
        <v>0</v>
      </c>
      <c r="K26" s="382"/>
      <c r="L26" s="383"/>
      <c r="M26" s="383"/>
      <c r="N26" s="412"/>
      <c r="O26" s="384"/>
      <c r="P26" s="59">
        <f t="shared" si="1"/>
        <v>0</v>
      </c>
      <c r="Q26" s="385"/>
      <c r="R26" s="8"/>
      <c r="S26" s="50">
        <f t="shared" si="2"/>
        <v>0</v>
      </c>
      <c r="T26" s="103">
        <f t="shared" si="3"/>
        <v>0</v>
      </c>
      <c r="U26" s="128">
        <f t="shared" si="4"/>
        <v>0</v>
      </c>
      <c r="V26"/>
    </row>
    <row r="27" spans="1:22" x14ac:dyDescent="0.25">
      <c r="A27" s="400" t="s">
        <v>28</v>
      </c>
      <c r="B27" s="267"/>
      <c r="C27" s="268"/>
      <c r="D27" s="402"/>
      <c r="E27" s="279"/>
      <c r="F27" s="304"/>
      <c r="G27" s="250">
        <f t="shared" si="0"/>
        <v>0</v>
      </c>
      <c r="H27" s="272"/>
      <c r="I27" s="74">
        <f t="shared" si="5"/>
        <v>0</v>
      </c>
      <c r="J27" s="50">
        <f t="shared" si="6"/>
        <v>0</v>
      </c>
      <c r="K27" s="382"/>
      <c r="L27" s="383"/>
      <c r="M27" s="383"/>
      <c r="N27" s="412"/>
      <c r="O27" s="384"/>
      <c r="P27" s="59">
        <f t="shared" si="1"/>
        <v>0</v>
      </c>
      <c r="Q27" s="385"/>
      <c r="R27" s="8"/>
      <c r="S27" s="50">
        <f t="shared" si="2"/>
        <v>0</v>
      </c>
      <c r="T27" s="103">
        <f t="shared" si="3"/>
        <v>0</v>
      </c>
      <c r="U27" s="128">
        <f t="shared" si="4"/>
        <v>0</v>
      </c>
      <c r="V27"/>
    </row>
    <row r="28" spans="1:22" x14ac:dyDescent="0.25">
      <c r="A28" s="400" t="s">
        <v>29</v>
      </c>
      <c r="B28" s="267"/>
      <c r="C28" s="268"/>
      <c r="D28" s="402"/>
      <c r="E28" s="279"/>
      <c r="F28" s="304"/>
      <c r="G28" s="250">
        <f t="shared" si="0"/>
        <v>0</v>
      </c>
      <c r="H28" s="272"/>
      <c r="I28" s="74">
        <f t="shared" si="5"/>
        <v>0</v>
      </c>
      <c r="J28" s="50">
        <f t="shared" si="6"/>
        <v>0</v>
      </c>
      <c r="K28" s="382"/>
      <c r="L28" s="383"/>
      <c r="M28" s="383"/>
      <c r="N28" s="412"/>
      <c r="O28" s="384"/>
      <c r="P28" s="59">
        <f t="shared" si="1"/>
        <v>0</v>
      </c>
      <c r="Q28" s="385"/>
      <c r="R28" s="8"/>
      <c r="S28" s="50">
        <f t="shared" si="2"/>
        <v>0</v>
      </c>
      <c r="T28" s="103">
        <f t="shared" si="3"/>
        <v>0</v>
      </c>
      <c r="U28" s="128">
        <f t="shared" si="4"/>
        <v>0</v>
      </c>
      <c r="V28"/>
    </row>
    <row r="29" spans="1:22" x14ac:dyDescent="0.25">
      <c r="A29" s="400" t="s">
        <v>30</v>
      </c>
      <c r="B29" s="267"/>
      <c r="C29" s="268"/>
      <c r="D29" s="402"/>
      <c r="E29" s="279"/>
      <c r="F29" s="304"/>
      <c r="G29" s="250">
        <f t="shared" si="0"/>
        <v>0</v>
      </c>
      <c r="H29" s="272"/>
      <c r="I29" s="74">
        <f t="shared" si="5"/>
        <v>0</v>
      </c>
      <c r="J29" s="50">
        <f t="shared" si="6"/>
        <v>0</v>
      </c>
      <c r="K29" s="382"/>
      <c r="L29" s="383"/>
      <c r="M29" s="383"/>
      <c r="N29" s="412"/>
      <c r="O29" s="384"/>
      <c r="P29" s="59">
        <f t="shared" si="1"/>
        <v>0</v>
      </c>
      <c r="Q29" s="385"/>
      <c r="R29" s="8"/>
      <c r="S29" s="50">
        <f t="shared" si="2"/>
        <v>0</v>
      </c>
      <c r="T29" s="103">
        <f t="shared" si="3"/>
        <v>0</v>
      </c>
      <c r="U29" s="128">
        <f t="shared" si="4"/>
        <v>0</v>
      </c>
      <c r="V29"/>
    </row>
    <row r="30" spans="1:22" x14ac:dyDescent="0.25">
      <c r="A30" s="400" t="s">
        <v>31</v>
      </c>
      <c r="B30" s="267"/>
      <c r="C30" s="268"/>
      <c r="D30" s="402"/>
      <c r="E30" s="279"/>
      <c r="F30" s="304"/>
      <c r="G30" s="250">
        <f t="shared" si="0"/>
        <v>0</v>
      </c>
      <c r="H30" s="272"/>
      <c r="I30" s="74">
        <f t="shared" si="5"/>
        <v>0</v>
      </c>
      <c r="J30" s="50">
        <f t="shared" si="6"/>
        <v>0</v>
      </c>
      <c r="K30" s="382"/>
      <c r="L30" s="383"/>
      <c r="M30" s="383"/>
      <c r="N30" s="412"/>
      <c r="O30" s="384"/>
      <c r="P30" s="59">
        <f t="shared" si="1"/>
        <v>0</v>
      </c>
      <c r="Q30" s="385"/>
      <c r="R30" s="8"/>
      <c r="S30" s="50">
        <f t="shared" si="2"/>
        <v>0</v>
      </c>
      <c r="T30" s="103">
        <f t="shared" si="3"/>
        <v>0</v>
      </c>
      <c r="U30" s="128">
        <f t="shared" si="4"/>
        <v>0</v>
      </c>
      <c r="V30"/>
    </row>
    <row r="31" spans="1:22" x14ac:dyDescent="0.25">
      <c r="A31" s="400" t="s">
        <v>32</v>
      </c>
      <c r="B31" s="267"/>
      <c r="C31" s="268"/>
      <c r="D31" s="402"/>
      <c r="E31" s="279"/>
      <c r="F31" s="304"/>
      <c r="G31" s="250">
        <f t="shared" si="0"/>
        <v>0</v>
      </c>
      <c r="H31" s="272"/>
      <c r="I31" s="74">
        <f t="shared" si="5"/>
        <v>0</v>
      </c>
      <c r="J31" s="50">
        <f t="shared" si="6"/>
        <v>0</v>
      </c>
      <c r="K31" s="382"/>
      <c r="L31" s="383"/>
      <c r="M31" s="383"/>
      <c r="N31" s="412"/>
      <c r="O31" s="384"/>
      <c r="P31" s="59">
        <f t="shared" si="1"/>
        <v>0</v>
      </c>
      <c r="Q31" s="385"/>
      <c r="R31" s="8"/>
      <c r="S31" s="50">
        <f t="shared" si="2"/>
        <v>0</v>
      </c>
      <c r="T31" s="103">
        <f t="shared" si="3"/>
        <v>0</v>
      </c>
      <c r="U31" s="128">
        <f t="shared" si="4"/>
        <v>0</v>
      </c>
      <c r="V31"/>
    </row>
    <row r="32" spans="1:22" x14ac:dyDescent="0.25">
      <c r="A32" s="400" t="s">
        <v>33</v>
      </c>
      <c r="B32" s="267"/>
      <c r="C32" s="268"/>
      <c r="D32" s="402"/>
      <c r="E32" s="279"/>
      <c r="F32" s="304"/>
      <c r="G32" s="250">
        <f t="shared" si="0"/>
        <v>0</v>
      </c>
      <c r="H32" s="272"/>
      <c r="I32" s="74">
        <f t="shared" si="5"/>
        <v>0</v>
      </c>
      <c r="J32" s="50">
        <f t="shared" si="6"/>
        <v>0</v>
      </c>
      <c r="K32" s="382"/>
      <c r="L32" s="383"/>
      <c r="M32" s="383"/>
      <c r="N32" s="412"/>
      <c r="O32" s="384"/>
      <c r="P32" s="59">
        <f t="shared" si="1"/>
        <v>0</v>
      </c>
      <c r="Q32" s="385"/>
      <c r="R32" s="8"/>
      <c r="S32" s="50">
        <f t="shared" si="2"/>
        <v>0</v>
      </c>
      <c r="T32" s="103">
        <f t="shared" si="3"/>
        <v>0</v>
      </c>
      <c r="U32" s="128">
        <f t="shared" si="4"/>
        <v>0</v>
      </c>
      <c r="V32"/>
    </row>
    <row r="33" spans="1:22" x14ac:dyDescent="0.25">
      <c r="A33" s="400" t="s">
        <v>34</v>
      </c>
      <c r="B33" s="267"/>
      <c r="C33" s="268"/>
      <c r="D33" s="402"/>
      <c r="E33" s="279"/>
      <c r="F33" s="304"/>
      <c r="G33" s="250">
        <f t="shared" si="0"/>
        <v>0</v>
      </c>
      <c r="H33" s="272"/>
      <c r="I33" s="74">
        <f t="shared" si="5"/>
        <v>0</v>
      </c>
      <c r="J33" s="50">
        <f t="shared" si="6"/>
        <v>0</v>
      </c>
      <c r="K33" s="382"/>
      <c r="L33" s="383"/>
      <c r="M33" s="383"/>
      <c r="N33" s="412"/>
      <c r="O33" s="384"/>
      <c r="P33" s="59">
        <f t="shared" si="1"/>
        <v>0</v>
      </c>
      <c r="Q33" s="385"/>
      <c r="R33" s="8"/>
      <c r="S33" s="50">
        <f t="shared" si="2"/>
        <v>0</v>
      </c>
      <c r="T33" s="103">
        <f t="shared" si="3"/>
        <v>0</v>
      </c>
      <c r="U33" s="128">
        <f t="shared" si="4"/>
        <v>0</v>
      </c>
      <c r="V33"/>
    </row>
    <row r="34" spans="1:22" x14ac:dyDescent="0.25">
      <c r="A34" s="400" t="s">
        <v>35</v>
      </c>
      <c r="B34" s="267"/>
      <c r="C34" s="268"/>
      <c r="D34" s="402"/>
      <c r="E34" s="279"/>
      <c r="F34" s="304"/>
      <c r="G34" s="250">
        <f t="shared" si="0"/>
        <v>0</v>
      </c>
      <c r="H34" s="272"/>
      <c r="I34" s="74">
        <f t="shared" si="5"/>
        <v>0</v>
      </c>
      <c r="J34" s="50">
        <f t="shared" si="6"/>
        <v>0</v>
      </c>
      <c r="K34" s="382"/>
      <c r="L34" s="383"/>
      <c r="M34" s="383"/>
      <c r="N34" s="412"/>
      <c r="O34" s="384"/>
      <c r="P34" s="59">
        <f t="shared" si="1"/>
        <v>0</v>
      </c>
      <c r="Q34" s="385"/>
      <c r="R34" s="8"/>
      <c r="S34" s="50">
        <f t="shared" si="2"/>
        <v>0</v>
      </c>
      <c r="T34" s="103">
        <f t="shared" si="3"/>
        <v>0</v>
      </c>
      <c r="U34" s="128">
        <f t="shared" si="4"/>
        <v>0</v>
      </c>
      <c r="V34"/>
    </row>
    <row r="35" spans="1:22" x14ac:dyDescent="0.25">
      <c r="A35" s="400" t="s">
        <v>36</v>
      </c>
      <c r="B35" s="267"/>
      <c r="C35" s="268"/>
      <c r="D35" s="402"/>
      <c r="E35" s="279"/>
      <c r="F35" s="304"/>
      <c r="G35" s="250">
        <f t="shared" si="0"/>
        <v>0</v>
      </c>
      <c r="H35" s="272"/>
      <c r="I35" s="74">
        <f t="shared" si="5"/>
        <v>0</v>
      </c>
      <c r="J35" s="50">
        <f t="shared" si="6"/>
        <v>0</v>
      </c>
      <c r="K35" s="382"/>
      <c r="L35" s="383"/>
      <c r="M35" s="383"/>
      <c r="N35" s="412"/>
      <c r="O35" s="384"/>
      <c r="P35" s="59">
        <f t="shared" si="1"/>
        <v>0</v>
      </c>
      <c r="Q35" s="385"/>
      <c r="R35" s="8"/>
      <c r="S35" s="50">
        <f t="shared" si="2"/>
        <v>0</v>
      </c>
      <c r="T35" s="103">
        <f t="shared" si="3"/>
        <v>0</v>
      </c>
      <c r="U35" s="128">
        <f t="shared" si="4"/>
        <v>0</v>
      </c>
      <c r="V35"/>
    </row>
    <row r="36" spans="1:22" x14ac:dyDescent="0.25">
      <c r="A36" s="400" t="s">
        <v>37</v>
      </c>
      <c r="B36" s="267"/>
      <c r="C36" s="268"/>
      <c r="D36" s="402"/>
      <c r="E36" s="279"/>
      <c r="F36" s="304"/>
      <c r="G36" s="250">
        <f t="shared" si="0"/>
        <v>0</v>
      </c>
      <c r="H36" s="272"/>
      <c r="I36" s="74">
        <f t="shared" si="5"/>
        <v>0</v>
      </c>
      <c r="J36" s="50">
        <f t="shared" si="6"/>
        <v>0</v>
      </c>
      <c r="K36" s="382"/>
      <c r="L36" s="383"/>
      <c r="M36" s="383"/>
      <c r="N36" s="412"/>
      <c r="O36" s="384"/>
      <c r="P36" s="59">
        <f t="shared" si="1"/>
        <v>0</v>
      </c>
      <c r="Q36" s="385"/>
      <c r="R36" s="8"/>
      <c r="S36" s="50">
        <f t="shared" si="2"/>
        <v>0</v>
      </c>
      <c r="T36" s="103">
        <f t="shared" si="3"/>
        <v>0</v>
      </c>
      <c r="U36" s="128">
        <f t="shared" si="4"/>
        <v>0</v>
      </c>
      <c r="V36"/>
    </row>
    <row r="37" spans="1:22" x14ac:dyDescent="0.25">
      <c r="A37" s="400" t="s">
        <v>38</v>
      </c>
      <c r="B37" s="267"/>
      <c r="C37" s="268"/>
      <c r="D37" s="402"/>
      <c r="E37" s="279"/>
      <c r="F37" s="304"/>
      <c r="G37" s="250">
        <f t="shared" si="0"/>
        <v>0</v>
      </c>
      <c r="H37" s="272"/>
      <c r="I37" s="74">
        <f t="shared" si="5"/>
        <v>0</v>
      </c>
      <c r="J37" s="50">
        <f t="shared" si="6"/>
        <v>0</v>
      </c>
      <c r="K37" s="382"/>
      <c r="L37" s="383"/>
      <c r="M37" s="383"/>
      <c r="N37" s="412"/>
      <c r="O37" s="384"/>
      <c r="P37" s="59">
        <f t="shared" si="1"/>
        <v>0</v>
      </c>
      <c r="Q37" s="385"/>
      <c r="R37" s="8"/>
      <c r="S37" s="50">
        <f t="shared" si="2"/>
        <v>0</v>
      </c>
      <c r="T37" s="103">
        <f t="shared" si="3"/>
        <v>0</v>
      </c>
      <c r="U37" s="128">
        <f t="shared" si="4"/>
        <v>0</v>
      </c>
      <c r="V37"/>
    </row>
    <row r="38" spans="1:22" x14ac:dyDescent="0.25">
      <c r="A38" s="400" t="s">
        <v>39</v>
      </c>
      <c r="B38" s="267"/>
      <c r="C38" s="268"/>
      <c r="D38" s="402"/>
      <c r="E38" s="279"/>
      <c r="F38" s="304"/>
      <c r="G38" s="250">
        <f t="shared" si="0"/>
        <v>0</v>
      </c>
      <c r="H38" s="272"/>
      <c r="I38" s="74">
        <f t="shared" si="5"/>
        <v>0</v>
      </c>
      <c r="J38" s="50">
        <f t="shared" si="6"/>
        <v>0</v>
      </c>
      <c r="K38" s="382"/>
      <c r="L38" s="383"/>
      <c r="M38" s="383"/>
      <c r="N38" s="412"/>
      <c r="O38" s="384"/>
      <c r="P38" s="59">
        <f t="shared" si="1"/>
        <v>0</v>
      </c>
      <c r="Q38" s="385"/>
      <c r="R38" s="8"/>
      <c r="S38" s="50">
        <f t="shared" si="2"/>
        <v>0</v>
      </c>
      <c r="T38" s="103">
        <f t="shared" si="3"/>
        <v>0</v>
      </c>
      <c r="U38" s="128">
        <f t="shared" si="4"/>
        <v>0</v>
      </c>
      <c r="V38"/>
    </row>
    <row r="39" spans="1:22" x14ac:dyDescent="0.25">
      <c r="A39" s="400" t="s">
        <v>40</v>
      </c>
      <c r="B39" s="10"/>
      <c r="C39" s="11"/>
      <c r="D39" s="340"/>
      <c r="E39" s="15"/>
      <c r="F39" s="132"/>
      <c r="G39" s="250">
        <f t="shared" si="0"/>
        <v>0</v>
      </c>
      <c r="H39" s="15"/>
      <c r="I39" s="74">
        <f t="shared" si="5"/>
        <v>0</v>
      </c>
      <c r="J39" s="50">
        <f t="shared" si="6"/>
        <v>0</v>
      </c>
      <c r="K39" s="15"/>
      <c r="L39" s="16"/>
      <c r="M39" s="16"/>
      <c r="N39" s="14"/>
      <c r="O39" s="132"/>
      <c r="P39" s="59">
        <f t="shared" si="1"/>
        <v>0</v>
      </c>
      <c r="Q39" s="80"/>
      <c r="R39" s="17"/>
      <c r="S39" s="50">
        <f t="shared" si="2"/>
        <v>0</v>
      </c>
      <c r="T39" s="103">
        <f t="shared" si="3"/>
        <v>0</v>
      </c>
      <c r="U39" s="128">
        <f t="shared" si="4"/>
        <v>0</v>
      </c>
      <c r="V39"/>
    </row>
    <row r="40" spans="1:22" x14ac:dyDescent="0.25">
      <c r="A40" s="400" t="s">
        <v>41</v>
      </c>
      <c r="B40" s="10"/>
      <c r="C40" s="11"/>
      <c r="D40" s="340"/>
      <c r="E40" s="15"/>
      <c r="F40" s="132"/>
      <c r="G40" s="250">
        <f t="shared" si="0"/>
        <v>0</v>
      </c>
      <c r="H40" s="15"/>
      <c r="I40" s="74">
        <f t="shared" si="5"/>
        <v>0</v>
      </c>
      <c r="J40" s="50">
        <f t="shared" si="6"/>
        <v>0</v>
      </c>
      <c r="K40" s="15"/>
      <c r="L40" s="16"/>
      <c r="M40" s="16"/>
      <c r="N40" s="14"/>
      <c r="O40" s="132"/>
      <c r="P40" s="59">
        <f t="shared" si="1"/>
        <v>0</v>
      </c>
      <c r="Q40" s="80"/>
      <c r="R40" s="17"/>
      <c r="S40" s="50">
        <f t="shared" si="2"/>
        <v>0</v>
      </c>
      <c r="T40" s="103">
        <f t="shared" si="3"/>
        <v>0</v>
      </c>
      <c r="U40" s="128">
        <f t="shared" si="4"/>
        <v>0</v>
      </c>
      <c r="V40"/>
    </row>
    <row r="41" spans="1:22" x14ac:dyDescent="0.25">
      <c r="A41" s="400" t="s">
        <v>42</v>
      </c>
      <c r="B41" s="10"/>
      <c r="C41" s="11"/>
      <c r="D41" s="340"/>
      <c r="E41" s="15"/>
      <c r="F41" s="132"/>
      <c r="G41" s="250">
        <f t="shared" si="0"/>
        <v>0</v>
      </c>
      <c r="H41" s="15"/>
      <c r="I41" s="74">
        <f t="shared" si="5"/>
        <v>0</v>
      </c>
      <c r="J41" s="50">
        <f t="shared" si="6"/>
        <v>0</v>
      </c>
      <c r="K41" s="15"/>
      <c r="L41" s="16"/>
      <c r="M41" s="16"/>
      <c r="N41" s="14"/>
      <c r="O41" s="132"/>
      <c r="P41" s="59">
        <f t="shared" si="1"/>
        <v>0</v>
      </c>
      <c r="Q41" s="80"/>
      <c r="R41" s="17"/>
      <c r="S41" s="50">
        <f t="shared" si="2"/>
        <v>0</v>
      </c>
      <c r="T41" s="103">
        <f t="shared" si="3"/>
        <v>0</v>
      </c>
      <c r="U41" s="128">
        <f t="shared" si="4"/>
        <v>0</v>
      </c>
      <c r="V41"/>
    </row>
    <row r="42" spans="1:22" x14ac:dyDescent="0.25">
      <c r="A42" s="400" t="s">
        <v>43</v>
      </c>
      <c r="B42" s="10"/>
      <c r="C42" s="11"/>
      <c r="D42" s="340"/>
      <c r="E42" s="15"/>
      <c r="F42" s="132"/>
      <c r="G42" s="250">
        <f t="shared" si="0"/>
        <v>0</v>
      </c>
      <c r="H42" s="15"/>
      <c r="I42" s="74">
        <f t="shared" si="5"/>
        <v>0</v>
      </c>
      <c r="J42" s="50">
        <f t="shared" si="6"/>
        <v>0</v>
      </c>
      <c r="K42" s="15"/>
      <c r="L42" s="16"/>
      <c r="M42" s="16"/>
      <c r="N42" s="14"/>
      <c r="O42" s="132"/>
      <c r="P42" s="59">
        <f t="shared" si="1"/>
        <v>0</v>
      </c>
      <c r="Q42" s="80"/>
      <c r="R42" s="17"/>
      <c r="S42" s="50">
        <f t="shared" si="2"/>
        <v>0</v>
      </c>
      <c r="T42" s="103">
        <f t="shared" si="3"/>
        <v>0</v>
      </c>
      <c r="U42" s="128">
        <f t="shared" si="4"/>
        <v>0</v>
      </c>
      <c r="V42"/>
    </row>
    <row r="43" spans="1:22" x14ac:dyDescent="0.25">
      <c r="A43" s="400" t="s">
        <v>44</v>
      </c>
      <c r="B43" s="10"/>
      <c r="C43" s="11"/>
      <c r="D43" s="340"/>
      <c r="E43" s="403"/>
      <c r="F43" s="132"/>
      <c r="G43" s="250">
        <f t="shared" si="0"/>
        <v>0</v>
      </c>
      <c r="H43" s="15"/>
      <c r="I43" s="74">
        <f t="shared" si="5"/>
        <v>0</v>
      </c>
      <c r="J43" s="50">
        <f t="shared" si="6"/>
        <v>0</v>
      </c>
      <c r="K43" s="15"/>
      <c r="L43" s="16"/>
      <c r="M43" s="16"/>
      <c r="N43" s="14"/>
      <c r="O43" s="132"/>
      <c r="P43" s="59">
        <f t="shared" si="1"/>
        <v>0</v>
      </c>
      <c r="Q43" s="80"/>
      <c r="R43" s="17"/>
      <c r="S43" s="50">
        <f t="shared" si="2"/>
        <v>0</v>
      </c>
      <c r="T43" s="103">
        <f t="shared" si="3"/>
        <v>0</v>
      </c>
      <c r="U43" s="128">
        <f t="shared" si="4"/>
        <v>0</v>
      </c>
      <c r="V43"/>
    </row>
    <row r="44" spans="1:22" x14ac:dyDescent="0.25">
      <c r="A44" s="400" t="s">
        <v>45</v>
      </c>
      <c r="B44" s="10"/>
      <c r="C44" s="11"/>
      <c r="D44" s="340"/>
      <c r="E44" s="403"/>
      <c r="F44" s="132"/>
      <c r="G44" s="250">
        <f t="shared" si="0"/>
        <v>0</v>
      </c>
      <c r="H44" s="15"/>
      <c r="I44" s="48">
        <f>ROUND(IF(E44=0,,H44*T44),0)</f>
        <v>0</v>
      </c>
      <c r="J44" s="50">
        <f t="shared" si="6"/>
        <v>0</v>
      </c>
      <c r="K44" s="15"/>
      <c r="L44" s="16"/>
      <c r="M44" s="16"/>
      <c r="N44" s="14"/>
      <c r="O44" s="132"/>
      <c r="P44" s="50">
        <f t="shared" si="1"/>
        <v>0</v>
      </c>
      <c r="Q44" s="80"/>
      <c r="R44" s="17"/>
      <c r="S44" s="50">
        <f t="shared" si="2"/>
        <v>0</v>
      </c>
      <c r="T44" s="111">
        <f t="shared" si="3"/>
        <v>0</v>
      </c>
      <c r="U44" s="116">
        <f t="shared" si="4"/>
        <v>0</v>
      </c>
      <c r="V44"/>
    </row>
    <row r="45" spans="1:22" ht="13.8" thickBot="1" x14ac:dyDescent="0.3">
      <c r="A45" s="400" t="s">
        <v>46</v>
      </c>
      <c r="B45" s="10"/>
      <c r="C45" s="11"/>
      <c r="D45" s="340"/>
      <c r="E45" s="403"/>
      <c r="F45" s="132"/>
      <c r="G45" s="250">
        <f t="shared" si="0"/>
        <v>0</v>
      </c>
      <c r="H45" s="15"/>
      <c r="I45" s="48">
        <f>ROUND(IF(E45=0,,H45*T45),0)</f>
        <v>0</v>
      </c>
      <c r="J45" s="50">
        <f t="shared" si="6"/>
        <v>0</v>
      </c>
      <c r="K45" s="15"/>
      <c r="L45" s="16"/>
      <c r="M45" s="16"/>
      <c r="N45" s="14"/>
      <c r="O45" s="132"/>
      <c r="P45" s="50">
        <f t="shared" si="1"/>
        <v>0</v>
      </c>
      <c r="Q45" s="80"/>
      <c r="R45" s="17"/>
      <c r="S45" s="50">
        <f t="shared" si="2"/>
        <v>0</v>
      </c>
      <c r="T45" s="111">
        <f t="shared" si="3"/>
        <v>0</v>
      </c>
      <c r="U45" s="116">
        <f t="shared" si="4"/>
        <v>0</v>
      </c>
      <c r="V45"/>
    </row>
    <row r="46" spans="1:22" x14ac:dyDescent="0.25">
      <c r="A46" s="496" t="s">
        <v>67</v>
      </c>
      <c r="B46" s="20" t="s">
        <v>68</v>
      </c>
      <c r="C46" s="117">
        <f>SUM(C6:C45)</f>
        <v>0</v>
      </c>
      <c r="D46" s="73">
        <f>SUM(D6:D45)</f>
        <v>0</v>
      </c>
      <c r="E46" s="136"/>
      <c r="F46" s="134"/>
      <c r="G46" s="73">
        <f t="shared" ref="G46:P46" si="7">SUM(G6:G45)</f>
        <v>0</v>
      </c>
      <c r="H46" s="64">
        <f t="shared" si="7"/>
        <v>0</v>
      </c>
      <c r="I46" s="75">
        <f t="shared" si="7"/>
        <v>0</v>
      </c>
      <c r="J46" s="64">
        <f t="shared" si="7"/>
        <v>0</v>
      </c>
      <c r="K46" s="64">
        <f t="shared" si="7"/>
        <v>0</v>
      </c>
      <c r="L46" s="66">
        <f t="shared" si="7"/>
        <v>0</v>
      </c>
      <c r="M46" s="66">
        <f t="shared" si="7"/>
        <v>0</v>
      </c>
      <c r="N46" s="66">
        <f t="shared" si="7"/>
        <v>0</v>
      </c>
      <c r="O46" s="65">
        <f t="shared" si="7"/>
        <v>0</v>
      </c>
      <c r="P46" s="49">
        <f t="shared" si="7"/>
        <v>0</v>
      </c>
      <c r="Q46" s="113"/>
      <c r="R46" s="75">
        <f>SUM(R6:R45)</f>
        <v>0</v>
      </c>
      <c r="S46" s="49">
        <f>SUM(S6:S45)</f>
        <v>0</v>
      </c>
      <c r="T46" s="112">
        <f>SUM(T6:T45)</f>
        <v>0</v>
      </c>
      <c r="U46" s="73">
        <f>SUM(U6:U45)</f>
        <v>0</v>
      </c>
      <c r="V46"/>
    </row>
    <row r="47" spans="1:22" ht="13.8" thickBot="1" x14ac:dyDescent="0.3">
      <c r="A47" s="481"/>
      <c r="B47" s="24" t="s">
        <v>69</v>
      </c>
      <c r="C47" s="118">
        <f>IF(C6&gt;0,AVERAGE(C6:C45),0)</f>
        <v>0</v>
      </c>
      <c r="D47" s="119">
        <f>IF(D6&gt;0,AVERAGE(D6:D45),0)</f>
        <v>0</v>
      </c>
      <c r="E47" s="63">
        <f>IF(E6&gt;0,AVERAGE(E6:E45),0)</f>
        <v>0</v>
      </c>
      <c r="F47" s="135">
        <f>IF(F6&gt;0,AVERAGE(F6:F45),0)</f>
        <v>0</v>
      </c>
      <c r="G47" s="119">
        <f>IF(U46&gt;0,IF(G46/U46&gt;12,12,G46/U46),0)</f>
        <v>0</v>
      </c>
      <c r="H47" s="69">
        <f>IF(H6&gt;0,AVERAGE(H6:H45),0)</f>
        <v>0</v>
      </c>
      <c r="I47" s="76">
        <f>IF(T46=0,0,I46/T46)</f>
        <v>0</v>
      </c>
      <c r="J47" s="68">
        <f>IF(T46=0,0,J46/T46)</f>
        <v>0</v>
      </c>
      <c r="K47" s="69">
        <f>IF(K46&gt;0,AVERAGE(K6:K45),0)</f>
        <v>0</v>
      </c>
      <c r="L47" s="70">
        <f>IF(L46&gt;0,AVERAGE(L6:L45),0)</f>
        <v>0</v>
      </c>
      <c r="M47" s="70">
        <f>IF(M46&gt;0,AVERAGE(M6:M45),0)</f>
        <v>0</v>
      </c>
      <c r="N47" s="70">
        <f>IF(N46&gt;0,AVERAGE(N6:N45),0)</f>
        <v>0</v>
      </c>
      <c r="O47" s="67">
        <f>IF(O46&gt;0,AVERAGE(O6:O45),0)</f>
        <v>0</v>
      </c>
      <c r="P47" s="51">
        <f>IF(T46=0,0,P46/T46)</f>
        <v>0</v>
      </c>
      <c r="Q47" s="114"/>
      <c r="R47" s="25"/>
      <c r="S47" s="319"/>
      <c r="T47" s="105"/>
      <c r="U47" s="106"/>
      <c r="V47"/>
    </row>
    <row r="48" spans="1:22" x14ac:dyDescent="0.25">
      <c r="D48" s="3"/>
      <c r="E48"/>
      <c r="O48" s="31"/>
      <c r="P48" s="30"/>
      <c r="Q48" s="31"/>
      <c r="R48" s="31" t="s">
        <v>70</v>
      </c>
      <c r="S48" s="32">
        <f>IF(T46=0,0,(S46-12*J46-R46)/T46/12)</f>
        <v>0</v>
      </c>
      <c r="V48"/>
    </row>
    <row r="49" spans="1:22" ht="13.5" customHeight="1" thickBot="1" x14ac:dyDescent="0.3">
      <c r="B49" s="31" t="s">
        <v>115</v>
      </c>
      <c r="D49" s="3"/>
      <c r="E49"/>
      <c r="V49"/>
    </row>
    <row r="50" spans="1:22" ht="12" customHeight="1" x14ac:dyDescent="0.25">
      <c r="A50" s="480"/>
      <c r="B50" s="466" t="s">
        <v>0</v>
      </c>
      <c r="C50" s="464" t="s">
        <v>1</v>
      </c>
      <c r="D50" s="465"/>
      <c r="E50" s="437" t="s">
        <v>2</v>
      </c>
      <c r="F50" s="438"/>
      <c r="G50" s="140"/>
      <c r="H50" s="438" t="s">
        <v>97</v>
      </c>
      <c r="I50" s="455"/>
      <c r="J50" s="434" t="s">
        <v>109</v>
      </c>
      <c r="K50" s="458" t="s">
        <v>3</v>
      </c>
      <c r="L50" s="459"/>
      <c r="M50" s="459"/>
      <c r="N50" s="460"/>
      <c r="O50" s="488"/>
      <c r="P50" s="434" t="s">
        <v>98</v>
      </c>
      <c r="Q50" s="434" t="s">
        <v>114</v>
      </c>
      <c r="R50" s="456" t="s">
        <v>99</v>
      </c>
      <c r="S50" s="434" t="s">
        <v>100</v>
      </c>
      <c r="T50" s="474" t="s">
        <v>101</v>
      </c>
      <c r="U50" s="434" t="s">
        <v>123</v>
      </c>
      <c r="V50"/>
    </row>
    <row r="51" spans="1:22" ht="23.25" customHeight="1" thickBot="1" x14ac:dyDescent="0.3">
      <c r="A51" s="482"/>
      <c r="B51" s="467"/>
      <c r="C51" s="4" t="s">
        <v>102</v>
      </c>
      <c r="D51" s="108" t="s">
        <v>103</v>
      </c>
      <c r="E51" s="4" t="s">
        <v>104</v>
      </c>
      <c r="F51" s="109" t="s">
        <v>105</v>
      </c>
      <c r="G51" s="142" t="s">
        <v>113</v>
      </c>
      <c r="H51" s="5" t="s">
        <v>106</v>
      </c>
      <c r="I51" s="56" t="s">
        <v>103</v>
      </c>
      <c r="J51" s="436"/>
      <c r="K51" s="54" t="s">
        <v>4</v>
      </c>
      <c r="L51" s="55" t="s">
        <v>5</v>
      </c>
      <c r="M51" s="109" t="s">
        <v>128</v>
      </c>
      <c r="N51" s="396" t="s">
        <v>146</v>
      </c>
      <c r="O51" s="56" t="s">
        <v>108</v>
      </c>
      <c r="P51" s="435"/>
      <c r="Q51" s="436"/>
      <c r="R51" s="457"/>
      <c r="S51" s="435"/>
      <c r="T51" s="475"/>
      <c r="U51" s="436"/>
      <c r="V51"/>
    </row>
    <row r="52" spans="1:22" x14ac:dyDescent="0.25">
      <c r="A52" s="7" t="s">
        <v>7</v>
      </c>
      <c r="B52" s="267"/>
      <c r="C52" s="268"/>
      <c r="D52" s="269"/>
      <c r="E52" s="270"/>
      <c r="F52" s="303"/>
      <c r="G52" s="61">
        <f t="shared" ref="G52:G91" si="8">IF(F52&gt;0,D52/C52*(F52+Q52/12),0)</f>
        <v>0</v>
      </c>
      <c r="H52" s="272"/>
      <c r="I52" s="92">
        <f>ROUND(IF(E52=0,,H52*T52),0)</f>
        <v>0</v>
      </c>
      <c r="J52" s="110">
        <f>ROUND(IF(D52-C52&lt;0,,(I52+L52+N52)/40*(D52-C52)*1.25),0)</f>
        <v>0</v>
      </c>
      <c r="K52" s="270"/>
      <c r="L52" s="273"/>
      <c r="M52" s="273"/>
      <c r="N52" s="242"/>
      <c r="O52" s="303"/>
      <c r="P52" s="49">
        <f>SUM(I52:O52)</f>
        <v>0</v>
      </c>
      <c r="Q52" s="77"/>
      <c r="R52" s="131"/>
      <c r="S52" s="49">
        <f>SUM(P52*12+R52)</f>
        <v>0</v>
      </c>
      <c r="T52" s="103">
        <f>ROUND(IF(C52=0,0,IF((D52/C52)&gt;1,1,D52/C52)),2)</f>
        <v>0</v>
      </c>
      <c r="U52" s="128">
        <f>IF(C52=0,0,D52/C52)</f>
        <v>0</v>
      </c>
      <c r="V52"/>
    </row>
    <row r="53" spans="1:22" x14ac:dyDescent="0.25">
      <c r="A53" s="9" t="s">
        <v>8</v>
      </c>
      <c r="B53" s="277"/>
      <c r="C53" s="283"/>
      <c r="D53" s="284"/>
      <c r="E53" s="279"/>
      <c r="F53" s="304"/>
      <c r="G53" s="251">
        <f t="shared" si="8"/>
        <v>0</v>
      </c>
      <c r="H53" s="279"/>
      <c r="I53" s="137">
        <f>ROUND(IF(E53=0,,H53*T53),0)</f>
        <v>0</v>
      </c>
      <c r="J53" s="110">
        <f t="shared" ref="J53:J91" si="9">ROUND(IF(D53-C53&lt;0,,(I53+L53+N53)/40*(D53-C53)*1.25),0)</f>
        <v>0</v>
      </c>
      <c r="K53" s="279"/>
      <c r="L53" s="280"/>
      <c r="M53" s="280"/>
      <c r="N53" s="243"/>
      <c r="O53" s="304"/>
      <c r="P53" s="50">
        <f t="shared" ref="P53:P91" si="10">SUM(I53:O53)</f>
        <v>0</v>
      </c>
      <c r="Q53" s="78"/>
      <c r="R53" s="17"/>
      <c r="S53" s="50">
        <f>SUM(P53*12+R53)</f>
        <v>0</v>
      </c>
      <c r="T53" s="111">
        <f>ROUND(IF(C53=0,0,IF((D53/C53)&gt;1,1,D53/C53)),2)</f>
        <v>0</v>
      </c>
      <c r="U53" s="128">
        <f>IF(C53=0,0,D53/C53)</f>
        <v>0</v>
      </c>
      <c r="V53"/>
    </row>
    <row r="54" spans="1:22" x14ac:dyDescent="0.25">
      <c r="A54" s="9" t="s">
        <v>9</v>
      </c>
      <c r="B54" s="277"/>
      <c r="C54" s="283"/>
      <c r="D54" s="284"/>
      <c r="E54" s="279"/>
      <c r="F54" s="304"/>
      <c r="G54" s="251">
        <f t="shared" si="8"/>
        <v>0</v>
      </c>
      <c r="H54" s="279"/>
      <c r="I54" s="137">
        <f t="shared" ref="I54:I79" si="11">ROUND(IF(E54=0,,H54*T54),0)</f>
        <v>0</v>
      </c>
      <c r="J54" s="110">
        <f t="shared" si="9"/>
        <v>0</v>
      </c>
      <c r="K54" s="279"/>
      <c r="L54" s="280"/>
      <c r="M54" s="280"/>
      <c r="N54" s="243"/>
      <c r="O54" s="304"/>
      <c r="P54" s="50">
        <f t="shared" si="10"/>
        <v>0</v>
      </c>
      <c r="Q54" s="78"/>
      <c r="R54" s="17"/>
      <c r="S54" s="50">
        <f t="shared" ref="S54:S79" si="12">SUM(P54*12+R54)</f>
        <v>0</v>
      </c>
      <c r="T54" s="111">
        <f t="shared" ref="T54:T79" si="13">ROUND(IF(C54=0,0,IF((D54/C54)&gt;1,1,D54/C54)),2)</f>
        <v>0</v>
      </c>
      <c r="U54" s="128">
        <f t="shared" ref="U54:U79" si="14">IF(C54=0,0,D54/C54)</f>
        <v>0</v>
      </c>
      <c r="V54"/>
    </row>
    <row r="55" spans="1:22" x14ac:dyDescent="0.25">
      <c r="A55" s="9" t="s">
        <v>10</v>
      </c>
      <c r="B55" s="10"/>
      <c r="C55" s="11"/>
      <c r="D55" s="12"/>
      <c r="E55" s="13"/>
      <c r="F55" s="14"/>
      <c r="G55" s="341">
        <f t="shared" si="8"/>
        <v>0</v>
      </c>
      <c r="H55" s="286"/>
      <c r="I55" s="137">
        <f t="shared" si="11"/>
        <v>0</v>
      </c>
      <c r="J55" s="110">
        <f t="shared" si="9"/>
        <v>0</v>
      </c>
      <c r="K55" s="15"/>
      <c r="L55" s="16"/>
      <c r="M55" s="16"/>
      <c r="N55" s="14"/>
      <c r="O55" s="14"/>
      <c r="P55" s="50">
        <f t="shared" si="10"/>
        <v>0</v>
      </c>
      <c r="Q55" s="78"/>
      <c r="R55" s="17"/>
      <c r="S55" s="50">
        <f t="shared" si="12"/>
        <v>0</v>
      </c>
      <c r="T55" s="111">
        <f t="shared" si="13"/>
        <v>0</v>
      </c>
      <c r="U55" s="128">
        <f t="shared" si="14"/>
        <v>0</v>
      </c>
      <c r="V55"/>
    </row>
    <row r="56" spans="1:22" x14ac:dyDescent="0.25">
      <c r="A56" s="9" t="s">
        <v>11</v>
      </c>
      <c r="B56" s="10"/>
      <c r="C56" s="11"/>
      <c r="D56" s="12"/>
      <c r="E56" s="13"/>
      <c r="F56" s="14"/>
      <c r="G56" s="341">
        <f t="shared" si="8"/>
        <v>0</v>
      </c>
      <c r="H56" s="286"/>
      <c r="I56" s="137">
        <f t="shared" si="11"/>
        <v>0</v>
      </c>
      <c r="J56" s="110">
        <f t="shared" si="9"/>
        <v>0</v>
      </c>
      <c r="K56" s="15"/>
      <c r="L56" s="16"/>
      <c r="M56" s="16"/>
      <c r="N56" s="14"/>
      <c r="O56" s="14"/>
      <c r="P56" s="50">
        <f t="shared" si="10"/>
        <v>0</v>
      </c>
      <c r="Q56" s="78"/>
      <c r="R56" s="17"/>
      <c r="S56" s="50">
        <f t="shared" si="12"/>
        <v>0</v>
      </c>
      <c r="T56" s="111">
        <f t="shared" si="13"/>
        <v>0</v>
      </c>
      <c r="U56" s="128">
        <f t="shared" si="14"/>
        <v>0</v>
      </c>
      <c r="V56"/>
    </row>
    <row r="57" spans="1:22" x14ac:dyDescent="0.25">
      <c r="A57" s="9" t="s">
        <v>12</v>
      </c>
      <c r="B57" s="10"/>
      <c r="C57" s="11"/>
      <c r="D57" s="12"/>
      <c r="E57" s="13"/>
      <c r="F57" s="14"/>
      <c r="G57" s="341">
        <f t="shared" si="8"/>
        <v>0</v>
      </c>
      <c r="H57" s="286"/>
      <c r="I57" s="137">
        <f t="shared" si="11"/>
        <v>0</v>
      </c>
      <c r="J57" s="110">
        <f t="shared" si="9"/>
        <v>0</v>
      </c>
      <c r="K57" s="15"/>
      <c r="L57" s="16"/>
      <c r="M57" s="16"/>
      <c r="N57" s="14"/>
      <c r="O57" s="14"/>
      <c r="P57" s="50">
        <f t="shared" si="10"/>
        <v>0</v>
      </c>
      <c r="Q57" s="78"/>
      <c r="R57" s="17"/>
      <c r="S57" s="50">
        <f t="shared" si="12"/>
        <v>0</v>
      </c>
      <c r="T57" s="111">
        <f t="shared" si="13"/>
        <v>0</v>
      </c>
      <c r="U57" s="128">
        <f t="shared" si="14"/>
        <v>0</v>
      </c>
      <c r="V57"/>
    </row>
    <row r="58" spans="1:22" x14ac:dyDescent="0.25">
      <c r="A58" s="9" t="s">
        <v>13</v>
      </c>
      <c r="B58" s="10"/>
      <c r="C58" s="11"/>
      <c r="D58" s="12"/>
      <c r="E58" s="13"/>
      <c r="F58" s="14"/>
      <c r="G58" s="341">
        <f t="shared" si="8"/>
        <v>0</v>
      </c>
      <c r="H58" s="286"/>
      <c r="I58" s="137">
        <f t="shared" si="11"/>
        <v>0</v>
      </c>
      <c r="J58" s="110">
        <f t="shared" si="9"/>
        <v>0</v>
      </c>
      <c r="K58" s="15"/>
      <c r="L58" s="16"/>
      <c r="M58" s="16"/>
      <c r="N58" s="14"/>
      <c r="O58" s="14"/>
      <c r="P58" s="50">
        <f t="shared" si="10"/>
        <v>0</v>
      </c>
      <c r="Q58" s="78"/>
      <c r="R58" s="17"/>
      <c r="S58" s="50">
        <f t="shared" si="12"/>
        <v>0</v>
      </c>
      <c r="T58" s="111">
        <f t="shared" si="13"/>
        <v>0</v>
      </c>
      <c r="U58" s="128">
        <f t="shared" si="14"/>
        <v>0</v>
      </c>
      <c r="V58"/>
    </row>
    <row r="59" spans="1:22" x14ac:dyDescent="0.25">
      <c r="A59" s="9" t="s">
        <v>14</v>
      </c>
      <c r="B59" s="10"/>
      <c r="C59" s="11"/>
      <c r="D59" s="12"/>
      <c r="E59" s="13"/>
      <c r="F59" s="14"/>
      <c r="G59" s="341">
        <f t="shared" si="8"/>
        <v>0</v>
      </c>
      <c r="H59" s="286"/>
      <c r="I59" s="137">
        <f t="shared" si="11"/>
        <v>0</v>
      </c>
      <c r="J59" s="110">
        <f t="shared" si="9"/>
        <v>0</v>
      </c>
      <c r="K59" s="15"/>
      <c r="L59" s="16"/>
      <c r="M59" s="16"/>
      <c r="N59" s="14"/>
      <c r="O59" s="14"/>
      <c r="P59" s="50">
        <f t="shared" si="10"/>
        <v>0</v>
      </c>
      <c r="Q59" s="78"/>
      <c r="R59" s="17"/>
      <c r="S59" s="50">
        <f t="shared" si="12"/>
        <v>0</v>
      </c>
      <c r="T59" s="111">
        <f t="shared" si="13"/>
        <v>0</v>
      </c>
      <c r="U59" s="128">
        <f t="shared" si="14"/>
        <v>0</v>
      </c>
      <c r="V59"/>
    </row>
    <row r="60" spans="1:22" x14ac:dyDescent="0.25">
      <c r="A60" s="9" t="s">
        <v>15</v>
      </c>
      <c r="B60" s="10"/>
      <c r="C60" s="11"/>
      <c r="D60" s="12"/>
      <c r="E60" s="13"/>
      <c r="F60" s="14"/>
      <c r="G60" s="341">
        <f t="shared" si="8"/>
        <v>0</v>
      </c>
      <c r="H60" s="286"/>
      <c r="I60" s="137">
        <f t="shared" si="11"/>
        <v>0</v>
      </c>
      <c r="J60" s="110">
        <f t="shared" si="9"/>
        <v>0</v>
      </c>
      <c r="K60" s="15"/>
      <c r="L60" s="16"/>
      <c r="M60" s="16"/>
      <c r="N60" s="14"/>
      <c r="O60" s="14"/>
      <c r="P60" s="50">
        <f t="shared" si="10"/>
        <v>0</v>
      </c>
      <c r="Q60" s="78"/>
      <c r="R60" s="17"/>
      <c r="S60" s="50">
        <f t="shared" si="12"/>
        <v>0</v>
      </c>
      <c r="T60" s="111">
        <f t="shared" si="13"/>
        <v>0</v>
      </c>
      <c r="U60" s="128">
        <f t="shared" si="14"/>
        <v>0</v>
      </c>
      <c r="V60"/>
    </row>
    <row r="61" spans="1:22" x14ac:dyDescent="0.25">
      <c r="A61" s="9" t="s">
        <v>16</v>
      </c>
      <c r="B61" s="10"/>
      <c r="C61" s="11"/>
      <c r="D61" s="12"/>
      <c r="E61" s="13"/>
      <c r="F61" s="14"/>
      <c r="G61" s="341">
        <f t="shared" si="8"/>
        <v>0</v>
      </c>
      <c r="H61" s="286"/>
      <c r="I61" s="137">
        <f t="shared" si="11"/>
        <v>0</v>
      </c>
      <c r="J61" s="110">
        <f t="shared" si="9"/>
        <v>0</v>
      </c>
      <c r="K61" s="15"/>
      <c r="L61" s="16"/>
      <c r="M61" s="16"/>
      <c r="N61" s="14"/>
      <c r="O61" s="14"/>
      <c r="P61" s="50">
        <f t="shared" si="10"/>
        <v>0</v>
      </c>
      <c r="Q61" s="78"/>
      <c r="R61" s="17"/>
      <c r="S61" s="50">
        <f t="shared" si="12"/>
        <v>0</v>
      </c>
      <c r="T61" s="111">
        <f t="shared" si="13"/>
        <v>0</v>
      </c>
      <c r="U61" s="128">
        <f t="shared" si="14"/>
        <v>0</v>
      </c>
      <c r="V61"/>
    </row>
    <row r="62" spans="1:22" x14ac:dyDescent="0.25">
      <c r="A62" s="9" t="s">
        <v>17</v>
      </c>
      <c r="B62" s="10"/>
      <c r="C62" s="11"/>
      <c r="D62" s="12"/>
      <c r="E62" s="13"/>
      <c r="F62" s="14"/>
      <c r="G62" s="341">
        <f t="shared" si="8"/>
        <v>0</v>
      </c>
      <c r="H62" s="286"/>
      <c r="I62" s="137">
        <f t="shared" si="11"/>
        <v>0</v>
      </c>
      <c r="J62" s="110">
        <f t="shared" si="9"/>
        <v>0</v>
      </c>
      <c r="K62" s="15"/>
      <c r="L62" s="16"/>
      <c r="M62" s="16"/>
      <c r="N62" s="14"/>
      <c r="O62" s="14"/>
      <c r="P62" s="50">
        <f t="shared" si="10"/>
        <v>0</v>
      </c>
      <c r="Q62" s="78"/>
      <c r="R62" s="17"/>
      <c r="S62" s="50">
        <f t="shared" si="12"/>
        <v>0</v>
      </c>
      <c r="T62" s="111">
        <f t="shared" si="13"/>
        <v>0</v>
      </c>
      <c r="U62" s="128">
        <f t="shared" si="14"/>
        <v>0</v>
      </c>
      <c r="V62"/>
    </row>
    <row r="63" spans="1:22" x14ac:dyDescent="0.25">
      <c r="A63" s="9" t="s">
        <v>18</v>
      </c>
      <c r="B63" s="10"/>
      <c r="C63" s="11"/>
      <c r="D63" s="12"/>
      <c r="E63" s="13"/>
      <c r="F63" s="14"/>
      <c r="G63" s="341">
        <f t="shared" si="8"/>
        <v>0</v>
      </c>
      <c r="H63" s="286"/>
      <c r="I63" s="137">
        <f t="shared" si="11"/>
        <v>0</v>
      </c>
      <c r="J63" s="110">
        <f t="shared" si="9"/>
        <v>0</v>
      </c>
      <c r="K63" s="15"/>
      <c r="L63" s="16"/>
      <c r="M63" s="16"/>
      <c r="N63" s="14"/>
      <c r="O63" s="14"/>
      <c r="P63" s="50">
        <f t="shared" si="10"/>
        <v>0</v>
      </c>
      <c r="Q63" s="78"/>
      <c r="R63" s="17"/>
      <c r="S63" s="50">
        <f t="shared" si="12"/>
        <v>0</v>
      </c>
      <c r="T63" s="111">
        <f t="shared" si="13"/>
        <v>0</v>
      </c>
      <c r="U63" s="128">
        <f t="shared" si="14"/>
        <v>0</v>
      </c>
      <c r="V63"/>
    </row>
    <row r="64" spans="1:22" x14ac:dyDescent="0.25">
      <c r="A64" s="9" t="s">
        <v>19</v>
      </c>
      <c r="B64" s="10"/>
      <c r="C64" s="11"/>
      <c r="D64" s="12"/>
      <c r="E64" s="13"/>
      <c r="F64" s="14"/>
      <c r="G64" s="341">
        <f t="shared" si="8"/>
        <v>0</v>
      </c>
      <c r="H64" s="286"/>
      <c r="I64" s="137">
        <f t="shared" si="11"/>
        <v>0</v>
      </c>
      <c r="J64" s="110">
        <f t="shared" si="9"/>
        <v>0</v>
      </c>
      <c r="K64" s="15"/>
      <c r="L64" s="16"/>
      <c r="M64" s="16"/>
      <c r="N64" s="14"/>
      <c r="O64" s="14"/>
      <c r="P64" s="50">
        <f t="shared" si="10"/>
        <v>0</v>
      </c>
      <c r="Q64" s="78"/>
      <c r="R64" s="17"/>
      <c r="S64" s="50">
        <f t="shared" si="12"/>
        <v>0</v>
      </c>
      <c r="T64" s="111">
        <f t="shared" si="13"/>
        <v>0</v>
      </c>
      <c r="U64" s="128">
        <f t="shared" si="14"/>
        <v>0</v>
      </c>
      <c r="V64"/>
    </row>
    <row r="65" spans="1:22" x14ac:dyDescent="0.25">
      <c r="A65" s="9" t="s">
        <v>20</v>
      </c>
      <c r="B65" s="10"/>
      <c r="C65" s="11"/>
      <c r="D65" s="12"/>
      <c r="E65" s="13"/>
      <c r="F65" s="14"/>
      <c r="G65" s="341">
        <f t="shared" si="8"/>
        <v>0</v>
      </c>
      <c r="H65" s="286"/>
      <c r="I65" s="137">
        <f t="shared" si="11"/>
        <v>0</v>
      </c>
      <c r="J65" s="110">
        <f t="shared" si="9"/>
        <v>0</v>
      </c>
      <c r="K65" s="15"/>
      <c r="L65" s="16"/>
      <c r="M65" s="16"/>
      <c r="N65" s="14"/>
      <c r="O65" s="14"/>
      <c r="P65" s="50">
        <f t="shared" si="10"/>
        <v>0</v>
      </c>
      <c r="Q65" s="78"/>
      <c r="R65" s="17"/>
      <c r="S65" s="50">
        <f t="shared" si="12"/>
        <v>0</v>
      </c>
      <c r="T65" s="111">
        <f t="shared" si="13"/>
        <v>0</v>
      </c>
      <c r="U65" s="128">
        <f t="shared" si="14"/>
        <v>0</v>
      </c>
      <c r="V65"/>
    </row>
    <row r="66" spans="1:22" x14ac:dyDescent="0.25">
      <c r="A66" s="9" t="s">
        <v>21</v>
      </c>
      <c r="B66" s="10"/>
      <c r="C66" s="11"/>
      <c r="D66" s="12"/>
      <c r="E66" s="13"/>
      <c r="F66" s="14"/>
      <c r="G66" s="341">
        <f t="shared" si="8"/>
        <v>0</v>
      </c>
      <c r="H66" s="286"/>
      <c r="I66" s="137">
        <f t="shared" si="11"/>
        <v>0</v>
      </c>
      <c r="J66" s="110">
        <f t="shared" si="9"/>
        <v>0</v>
      </c>
      <c r="K66" s="15"/>
      <c r="L66" s="16"/>
      <c r="M66" s="16"/>
      <c r="N66" s="14"/>
      <c r="O66" s="14"/>
      <c r="P66" s="50">
        <f t="shared" si="10"/>
        <v>0</v>
      </c>
      <c r="Q66" s="78"/>
      <c r="R66" s="17"/>
      <c r="S66" s="50">
        <f t="shared" si="12"/>
        <v>0</v>
      </c>
      <c r="T66" s="111">
        <f t="shared" si="13"/>
        <v>0</v>
      </c>
      <c r="U66" s="128">
        <f t="shared" si="14"/>
        <v>0</v>
      </c>
      <c r="V66"/>
    </row>
    <row r="67" spans="1:22" x14ac:dyDescent="0.25">
      <c r="A67" s="9" t="s">
        <v>22</v>
      </c>
      <c r="B67" s="10"/>
      <c r="C67" s="11"/>
      <c r="D67" s="12"/>
      <c r="E67" s="13"/>
      <c r="F67" s="14"/>
      <c r="G67" s="341">
        <f t="shared" si="8"/>
        <v>0</v>
      </c>
      <c r="H67" s="286"/>
      <c r="I67" s="137">
        <f t="shared" si="11"/>
        <v>0</v>
      </c>
      <c r="J67" s="110">
        <f t="shared" si="9"/>
        <v>0</v>
      </c>
      <c r="K67" s="15"/>
      <c r="L67" s="16"/>
      <c r="M67" s="16"/>
      <c r="N67" s="14"/>
      <c r="O67" s="14"/>
      <c r="P67" s="50">
        <f t="shared" si="10"/>
        <v>0</v>
      </c>
      <c r="Q67" s="78"/>
      <c r="R67" s="17"/>
      <c r="S67" s="50">
        <f t="shared" si="12"/>
        <v>0</v>
      </c>
      <c r="T67" s="111">
        <f t="shared" si="13"/>
        <v>0</v>
      </c>
      <c r="U67" s="128">
        <f t="shared" si="14"/>
        <v>0</v>
      </c>
      <c r="V67"/>
    </row>
    <row r="68" spans="1:22" x14ac:dyDescent="0.25">
      <c r="A68" s="9" t="s">
        <v>23</v>
      </c>
      <c r="B68" s="10"/>
      <c r="C68" s="11"/>
      <c r="D68" s="12"/>
      <c r="E68" s="13"/>
      <c r="F68" s="14"/>
      <c r="G68" s="341">
        <f t="shared" si="8"/>
        <v>0</v>
      </c>
      <c r="H68" s="286"/>
      <c r="I68" s="137">
        <f t="shared" si="11"/>
        <v>0</v>
      </c>
      <c r="J68" s="110">
        <f t="shared" si="9"/>
        <v>0</v>
      </c>
      <c r="K68" s="15"/>
      <c r="L68" s="16"/>
      <c r="M68" s="16"/>
      <c r="N68" s="14"/>
      <c r="O68" s="14"/>
      <c r="P68" s="50">
        <f t="shared" si="10"/>
        <v>0</v>
      </c>
      <c r="Q68" s="78"/>
      <c r="R68" s="17"/>
      <c r="S68" s="50">
        <f t="shared" si="12"/>
        <v>0</v>
      </c>
      <c r="T68" s="111">
        <f t="shared" si="13"/>
        <v>0</v>
      </c>
      <c r="U68" s="128">
        <f t="shared" si="14"/>
        <v>0</v>
      </c>
      <c r="V68"/>
    </row>
    <row r="69" spans="1:22" x14ac:dyDescent="0.25">
      <c r="A69" s="9" t="s">
        <v>24</v>
      </c>
      <c r="B69" s="10"/>
      <c r="C69" s="11"/>
      <c r="D69" s="12"/>
      <c r="E69" s="13"/>
      <c r="F69" s="14"/>
      <c r="G69" s="341">
        <f t="shared" si="8"/>
        <v>0</v>
      </c>
      <c r="H69" s="286"/>
      <c r="I69" s="137">
        <f t="shared" si="11"/>
        <v>0</v>
      </c>
      <c r="J69" s="110">
        <f t="shared" si="9"/>
        <v>0</v>
      </c>
      <c r="K69" s="15"/>
      <c r="L69" s="16"/>
      <c r="M69" s="16"/>
      <c r="N69" s="14"/>
      <c r="O69" s="14"/>
      <c r="P69" s="50">
        <f t="shared" si="10"/>
        <v>0</v>
      </c>
      <c r="Q69" s="78"/>
      <c r="R69" s="17"/>
      <c r="S69" s="50">
        <f t="shared" si="12"/>
        <v>0</v>
      </c>
      <c r="T69" s="111">
        <f t="shared" si="13"/>
        <v>0</v>
      </c>
      <c r="U69" s="128">
        <f t="shared" si="14"/>
        <v>0</v>
      </c>
      <c r="V69"/>
    </row>
    <row r="70" spans="1:22" x14ac:dyDescent="0.25">
      <c r="A70" s="9" t="s">
        <v>25</v>
      </c>
      <c r="B70" s="10"/>
      <c r="C70" s="11"/>
      <c r="D70" s="12"/>
      <c r="E70" s="13"/>
      <c r="F70" s="14"/>
      <c r="G70" s="341">
        <f t="shared" si="8"/>
        <v>0</v>
      </c>
      <c r="H70" s="286"/>
      <c r="I70" s="137">
        <f t="shared" si="11"/>
        <v>0</v>
      </c>
      <c r="J70" s="110">
        <f t="shared" si="9"/>
        <v>0</v>
      </c>
      <c r="K70" s="15"/>
      <c r="L70" s="16"/>
      <c r="M70" s="16"/>
      <c r="N70" s="14"/>
      <c r="O70" s="14"/>
      <c r="P70" s="50">
        <f t="shared" si="10"/>
        <v>0</v>
      </c>
      <c r="Q70" s="78"/>
      <c r="R70" s="17"/>
      <c r="S70" s="50">
        <f t="shared" si="12"/>
        <v>0</v>
      </c>
      <c r="T70" s="111">
        <f t="shared" si="13"/>
        <v>0</v>
      </c>
      <c r="U70" s="128">
        <f t="shared" si="14"/>
        <v>0</v>
      </c>
      <c r="V70"/>
    </row>
    <row r="71" spans="1:22" x14ac:dyDescent="0.25">
      <c r="A71" s="9" t="s">
        <v>26</v>
      </c>
      <c r="B71" s="10"/>
      <c r="C71" s="11"/>
      <c r="D71" s="12"/>
      <c r="E71" s="13"/>
      <c r="F71" s="14"/>
      <c r="G71" s="341">
        <f t="shared" si="8"/>
        <v>0</v>
      </c>
      <c r="H71" s="286"/>
      <c r="I71" s="137">
        <f t="shared" si="11"/>
        <v>0</v>
      </c>
      <c r="J71" s="110">
        <f t="shared" si="9"/>
        <v>0</v>
      </c>
      <c r="K71" s="15"/>
      <c r="L71" s="16"/>
      <c r="M71" s="16"/>
      <c r="N71" s="14"/>
      <c r="O71" s="14"/>
      <c r="P71" s="50">
        <f t="shared" si="10"/>
        <v>0</v>
      </c>
      <c r="Q71" s="78"/>
      <c r="R71" s="17"/>
      <c r="S71" s="50">
        <f t="shared" si="12"/>
        <v>0</v>
      </c>
      <c r="T71" s="111">
        <f t="shared" si="13"/>
        <v>0</v>
      </c>
      <c r="U71" s="128">
        <f t="shared" si="14"/>
        <v>0</v>
      </c>
      <c r="V71"/>
    </row>
    <row r="72" spans="1:22" x14ac:dyDescent="0.25">
      <c r="A72" s="9" t="s">
        <v>27</v>
      </c>
      <c r="B72" s="10"/>
      <c r="C72" s="11"/>
      <c r="D72" s="12"/>
      <c r="E72" s="13"/>
      <c r="F72" s="14"/>
      <c r="G72" s="341">
        <f t="shared" si="8"/>
        <v>0</v>
      </c>
      <c r="H72" s="286"/>
      <c r="I72" s="137">
        <f t="shared" si="11"/>
        <v>0</v>
      </c>
      <c r="J72" s="110">
        <f t="shared" si="9"/>
        <v>0</v>
      </c>
      <c r="K72" s="15"/>
      <c r="L72" s="16"/>
      <c r="M72" s="16"/>
      <c r="N72" s="14"/>
      <c r="O72" s="14"/>
      <c r="P72" s="50">
        <f t="shared" si="10"/>
        <v>0</v>
      </c>
      <c r="Q72" s="78"/>
      <c r="R72" s="17"/>
      <c r="S72" s="50">
        <f t="shared" si="12"/>
        <v>0</v>
      </c>
      <c r="T72" s="111">
        <f t="shared" si="13"/>
        <v>0</v>
      </c>
      <c r="U72" s="128">
        <f t="shared" si="14"/>
        <v>0</v>
      </c>
      <c r="V72"/>
    </row>
    <row r="73" spans="1:22" x14ac:dyDescent="0.25">
      <c r="A73" s="9" t="s">
        <v>28</v>
      </c>
      <c r="B73" s="10"/>
      <c r="C73" s="11"/>
      <c r="D73" s="12"/>
      <c r="E73" s="13"/>
      <c r="F73" s="14"/>
      <c r="G73" s="341">
        <f t="shared" si="8"/>
        <v>0</v>
      </c>
      <c r="H73" s="286"/>
      <c r="I73" s="137">
        <f t="shared" si="11"/>
        <v>0</v>
      </c>
      <c r="J73" s="110">
        <f t="shared" si="9"/>
        <v>0</v>
      </c>
      <c r="K73" s="15"/>
      <c r="L73" s="16"/>
      <c r="M73" s="16"/>
      <c r="N73" s="14"/>
      <c r="O73" s="14"/>
      <c r="P73" s="50">
        <f t="shared" si="10"/>
        <v>0</v>
      </c>
      <c r="Q73" s="78"/>
      <c r="R73" s="17"/>
      <c r="S73" s="50">
        <f t="shared" si="12"/>
        <v>0</v>
      </c>
      <c r="T73" s="111">
        <f t="shared" si="13"/>
        <v>0</v>
      </c>
      <c r="U73" s="128">
        <f t="shared" si="14"/>
        <v>0</v>
      </c>
      <c r="V73"/>
    </row>
    <row r="74" spans="1:22" x14ac:dyDescent="0.25">
      <c r="A74" s="9" t="s">
        <v>29</v>
      </c>
      <c r="B74" s="10"/>
      <c r="C74" s="11"/>
      <c r="D74" s="12"/>
      <c r="E74" s="13"/>
      <c r="F74" s="14"/>
      <c r="G74" s="341">
        <f t="shared" si="8"/>
        <v>0</v>
      </c>
      <c r="H74" s="286"/>
      <c r="I74" s="137">
        <f t="shared" si="11"/>
        <v>0</v>
      </c>
      <c r="J74" s="110">
        <f t="shared" si="9"/>
        <v>0</v>
      </c>
      <c r="K74" s="15"/>
      <c r="L74" s="16"/>
      <c r="M74" s="16"/>
      <c r="N74" s="14"/>
      <c r="O74" s="14"/>
      <c r="P74" s="50">
        <f t="shared" si="10"/>
        <v>0</v>
      </c>
      <c r="Q74" s="78"/>
      <c r="R74" s="17"/>
      <c r="S74" s="50">
        <f t="shared" si="12"/>
        <v>0</v>
      </c>
      <c r="T74" s="111">
        <f t="shared" si="13"/>
        <v>0</v>
      </c>
      <c r="U74" s="128">
        <f t="shared" si="14"/>
        <v>0</v>
      </c>
      <c r="V74"/>
    </row>
    <row r="75" spans="1:22" x14ac:dyDescent="0.25">
      <c r="A75" s="9" t="s">
        <v>30</v>
      </c>
      <c r="B75" s="10"/>
      <c r="C75" s="11"/>
      <c r="D75" s="12"/>
      <c r="E75" s="13"/>
      <c r="F75" s="14"/>
      <c r="G75" s="341">
        <f t="shared" si="8"/>
        <v>0</v>
      </c>
      <c r="H75" s="286"/>
      <c r="I75" s="137">
        <f t="shared" si="11"/>
        <v>0</v>
      </c>
      <c r="J75" s="110">
        <f t="shared" si="9"/>
        <v>0</v>
      </c>
      <c r="K75" s="15"/>
      <c r="L75" s="16"/>
      <c r="M75" s="16"/>
      <c r="N75" s="14"/>
      <c r="O75" s="14"/>
      <c r="P75" s="50">
        <f t="shared" si="10"/>
        <v>0</v>
      </c>
      <c r="Q75" s="78"/>
      <c r="R75" s="17"/>
      <c r="S75" s="50">
        <f t="shared" si="12"/>
        <v>0</v>
      </c>
      <c r="T75" s="111">
        <f t="shared" si="13"/>
        <v>0</v>
      </c>
      <c r="U75" s="128">
        <f t="shared" si="14"/>
        <v>0</v>
      </c>
      <c r="V75"/>
    </row>
    <row r="76" spans="1:22" x14ac:dyDescent="0.25">
      <c r="A76" s="9" t="s">
        <v>31</v>
      </c>
      <c r="B76" s="10"/>
      <c r="C76" s="11"/>
      <c r="D76" s="12"/>
      <c r="E76" s="13"/>
      <c r="F76" s="14"/>
      <c r="G76" s="341">
        <f t="shared" si="8"/>
        <v>0</v>
      </c>
      <c r="H76" s="286"/>
      <c r="I76" s="137">
        <f t="shared" si="11"/>
        <v>0</v>
      </c>
      <c r="J76" s="110">
        <f t="shared" si="9"/>
        <v>0</v>
      </c>
      <c r="K76" s="15"/>
      <c r="L76" s="16"/>
      <c r="M76" s="16"/>
      <c r="N76" s="14"/>
      <c r="O76" s="14"/>
      <c r="P76" s="50">
        <f t="shared" si="10"/>
        <v>0</v>
      </c>
      <c r="Q76" s="78"/>
      <c r="R76" s="17"/>
      <c r="S76" s="50">
        <f t="shared" si="12"/>
        <v>0</v>
      </c>
      <c r="T76" s="111">
        <f t="shared" si="13"/>
        <v>0</v>
      </c>
      <c r="U76" s="128">
        <f t="shared" si="14"/>
        <v>0</v>
      </c>
      <c r="V76"/>
    </row>
    <row r="77" spans="1:22" x14ac:dyDescent="0.25">
      <c r="A77" s="9" t="s">
        <v>32</v>
      </c>
      <c r="B77" s="10"/>
      <c r="C77" s="11"/>
      <c r="D77" s="12"/>
      <c r="E77" s="13"/>
      <c r="F77" s="14"/>
      <c r="G77" s="341">
        <f t="shared" si="8"/>
        <v>0</v>
      </c>
      <c r="H77" s="286"/>
      <c r="I77" s="137">
        <f t="shared" si="11"/>
        <v>0</v>
      </c>
      <c r="J77" s="110">
        <f t="shared" si="9"/>
        <v>0</v>
      </c>
      <c r="K77" s="15"/>
      <c r="L77" s="16"/>
      <c r="M77" s="16"/>
      <c r="N77" s="14"/>
      <c r="O77" s="14"/>
      <c r="P77" s="50">
        <f t="shared" si="10"/>
        <v>0</v>
      </c>
      <c r="Q77" s="78"/>
      <c r="R77" s="17"/>
      <c r="S77" s="50">
        <f t="shared" si="12"/>
        <v>0</v>
      </c>
      <c r="T77" s="111">
        <f t="shared" si="13"/>
        <v>0</v>
      </c>
      <c r="U77" s="128">
        <f t="shared" si="14"/>
        <v>0</v>
      </c>
      <c r="V77"/>
    </row>
    <row r="78" spans="1:22" x14ac:dyDescent="0.25">
      <c r="A78" s="9" t="s">
        <v>33</v>
      </c>
      <c r="B78" s="10"/>
      <c r="C78" s="11"/>
      <c r="D78" s="12"/>
      <c r="E78" s="13"/>
      <c r="F78" s="14"/>
      <c r="G78" s="341">
        <f t="shared" si="8"/>
        <v>0</v>
      </c>
      <c r="H78" s="286"/>
      <c r="I78" s="137">
        <f t="shared" si="11"/>
        <v>0</v>
      </c>
      <c r="J78" s="110">
        <f t="shared" si="9"/>
        <v>0</v>
      </c>
      <c r="K78" s="15"/>
      <c r="L78" s="16"/>
      <c r="M78" s="16"/>
      <c r="N78" s="14"/>
      <c r="O78" s="14"/>
      <c r="P78" s="50">
        <f t="shared" si="10"/>
        <v>0</v>
      </c>
      <c r="Q78" s="78"/>
      <c r="R78" s="17"/>
      <c r="S78" s="50">
        <f t="shared" si="12"/>
        <v>0</v>
      </c>
      <c r="T78" s="111">
        <f t="shared" si="13"/>
        <v>0</v>
      </c>
      <c r="U78" s="128">
        <f t="shared" si="14"/>
        <v>0</v>
      </c>
      <c r="V78"/>
    </row>
    <row r="79" spans="1:22" x14ac:dyDescent="0.25">
      <c r="A79" s="9" t="s">
        <v>34</v>
      </c>
      <c r="B79" s="10"/>
      <c r="C79" s="11"/>
      <c r="D79" s="12"/>
      <c r="E79" s="13"/>
      <c r="F79" s="14"/>
      <c r="G79" s="341">
        <f t="shared" si="8"/>
        <v>0</v>
      </c>
      <c r="H79" s="286"/>
      <c r="I79" s="137">
        <f t="shared" si="11"/>
        <v>0</v>
      </c>
      <c r="J79" s="110">
        <f t="shared" si="9"/>
        <v>0</v>
      </c>
      <c r="K79" s="15"/>
      <c r="L79" s="16"/>
      <c r="M79" s="16"/>
      <c r="N79" s="14"/>
      <c r="O79" s="14"/>
      <c r="P79" s="50">
        <f t="shared" si="10"/>
        <v>0</v>
      </c>
      <c r="Q79" s="78"/>
      <c r="R79" s="17"/>
      <c r="S79" s="50">
        <f t="shared" si="12"/>
        <v>0</v>
      </c>
      <c r="T79" s="111">
        <f t="shared" si="13"/>
        <v>0</v>
      </c>
      <c r="U79" s="128">
        <f t="shared" si="14"/>
        <v>0</v>
      </c>
      <c r="V79"/>
    </row>
    <row r="80" spans="1:22" x14ac:dyDescent="0.25">
      <c r="A80" s="9" t="s">
        <v>35</v>
      </c>
      <c r="B80" s="10"/>
      <c r="C80" s="11"/>
      <c r="D80" s="12"/>
      <c r="E80" s="13"/>
      <c r="F80" s="14"/>
      <c r="G80" s="341">
        <f t="shared" si="8"/>
        <v>0</v>
      </c>
      <c r="H80" s="286"/>
      <c r="I80" s="137">
        <f t="shared" ref="I80:I91" si="15">ROUND(IF(E80=0,,H80*T80),0)</f>
        <v>0</v>
      </c>
      <c r="J80" s="110">
        <f t="shared" si="9"/>
        <v>0</v>
      </c>
      <c r="K80" s="15"/>
      <c r="L80" s="16"/>
      <c r="M80" s="16"/>
      <c r="N80" s="14"/>
      <c r="O80" s="14"/>
      <c r="P80" s="50">
        <f t="shared" si="10"/>
        <v>0</v>
      </c>
      <c r="Q80" s="78"/>
      <c r="R80" s="17"/>
      <c r="S80" s="50">
        <f t="shared" ref="S80:S91" si="16">SUM(P80*12+R80)</f>
        <v>0</v>
      </c>
      <c r="T80" s="111">
        <f t="shared" ref="T80:T91" si="17">ROUND(IF(C80=0,0,IF((D80/C80)&gt;1,1,D80/C80)),2)</f>
        <v>0</v>
      </c>
      <c r="U80" s="128">
        <f t="shared" ref="U80:U91" si="18">IF(C80=0,0,D80/C80)</f>
        <v>0</v>
      </c>
      <c r="V80"/>
    </row>
    <row r="81" spans="1:22" x14ac:dyDescent="0.25">
      <c r="A81" s="9" t="s">
        <v>36</v>
      </c>
      <c r="B81" s="10"/>
      <c r="C81" s="11"/>
      <c r="D81" s="12"/>
      <c r="E81" s="13"/>
      <c r="F81" s="14"/>
      <c r="G81" s="341">
        <f t="shared" si="8"/>
        <v>0</v>
      </c>
      <c r="H81" s="286"/>
      <c r="I81" s="137">
        <f t="shared" si="15"/>
        <v>0</v>
      </c>
      <c r="J81" s="110">
        <f t="shared" si="9"/>
        <v>0</v>
      </c>
      <c r="K81" s="15"/>
      <c r="L81" s="16"/>
      <c r="M81" s="16"/>
      <c r="N81" s="14"/>
      <c r="O81" s="14"/>
      <c r="P81" s="50">
        <f t="shared" si="10"/>
        <v>0</v>
      </c>
      <c r="Q81" s="78"/>
      <c r="R81" s="17"/>
      <c r="S81" s="50">
        <f t="shared" si="16"/>
        <v>0</v>
      </c>
      <c r="T81" s="111">
        <f t="shared" si="17"/>
        <v>0</v>
      </c>
      <c r="U81" s="128">
        <f t="shared" si="18"/>
        <v>0</v>
      </c>
      <c r="V81"/>
    </row>
    <row r="82" spans="1:22" x14ac:dyDescent="0.25">
      <c r="A82" s="9" t="s">
        <v>37</v>
      </c>
      <c r="B82" s="10"/>
      <c r="C82" s="11"/>
      <c r="D82" s="12"/>
      <c r="E82" s="13"/>
      <c r="F82" s="14"/>
      <c r="G82" s="341">
        <f t="shared" si="8"/>
        <v>0</v>
      </c>
      <c r="H82" s="286"/>
      <c r="I82" s="137">
        <f t="shared" si="15"/>
        <v>0</v>
      </c>
      <c r="J82" s="110">
        <f t="shared" si="9"/>
        <v>0</v>
      </c>
      <c r="K82" s="15"/>
      <c r="L82" s="16"/>
      <c r="M82" s="16"/>
      <c r="N82" s="14"/>
      <c r="O82" s="14"/>
      <c r="P82" s="50">
        <f t="shared" si="10"/>
        <v>0</v>
      </c>
      <c r="Q82" s="78"/>
      <c r="R82" s="17"/>
      <c r="S82" s="50">
        <f t="shared" si="16"/>
        <v>0</v>
      </c>
      <c r="T82" s="111">
        <f t="shared" si="17"/>
        <v>0</v>
      </c>
      <c r="U82" s="128">
        <f t="shared" si="18"/>
        <v>0</v>
      </c>
      <c r="V82"/>
    </row>
    <row r="83" spans="1:22" x14ac:dyDescent="0.25">
      <c r="A83" s="9" t="s">
        <v>38</v>
      </c>
      <c r="B83" s="10"/>
      <c r="C83" s="11"/>
      <c r="D83" s="12"/>
      <c r="E83" s="13"/>
      <c r="F83" s="14"/>
      <c r="G83" s="341">
        <f t="shared" si="8"/>
        <v>0</v>
      </c>
      <c r="H83" s="286"/>
      <c r="I83" s="137">
        <f t="shared" si="15"/>
        <v>0</v>
      </c>
      <c r="J83" s="110">
        <f t="shared" si="9"/>
        <v>0</v>
      </c>
      <c r="K83" s="15"/>
      <c r="L83" s="16"/>
      <c r="M83" s="16"/>
      <c r="N83" s="14"/>
      <c r="O83" s="14"/>
      <c r="P83" s="50">
        <f t="shared" si="10"/>
        <v>0</v>
      </c>
      <c r="Q83" s="78"/>
      <c r="R83" s="17"/>
      <c r="S83" s="50">
        <f t="shared" si="16"/>
        <v>0</v>
      </c>
      <c r="T83" s="111">
        <f t="shared" si="17"/>
        <v>0</v>
      </c>
      <c r="U83" s="128">
        <f t="shared" si="18"/>
        <v>0</v>
      </c>
      <c r="V83"/>
    </row>
    <row r="84" spans="1:22" x14ac:dyDescent="0.25">
      <c r="A84" s="9" t="s">
        <v>39</v>
      </c>
      <c r="B84" s="10"/>
      <c r="C84" s="11"/>
      <c r="D84" s="12"/>
      <c r="E84" s="13"/>
      <c r="F84" s="14"/>
      <c r="G84" s="341">
        <f t="shared" si="8"/>
        <v>0</v>
      </c>
      <c r="H84" s="286"/>
      <c r="I84" s="137">
        <f t="shared" si="15"/>
        <v>0</v>
      </c>
      <c r="J84" s="110">
        <f t="shared" si="9"/>
        <v>0</v>
      </c>
      <c r="K84" s="15"/>
      <c r="L84" s="16"/>
      <c r="M84" s="16"/>
      <c r="N84" s="14"/>
      <c r="O84" s="14"/>
      <c r="P84" s="50">
        <f t="shared" si="10"/>
        <v>0</v>
      </c>
      <c r="Q84" s="78"/>
      <c r="R84" s="17"/>
      <c r="S84" s="50">
        <f t="shared" si="16"/>
        <v>0</v>
      </c>
      <c r="T84" s="111">
        <f t="shared" si="17"/>
        <v>0</v>
      </c>
      <c r="U84" s="128">
        <f t="shared" si="18"/>
        <v>0</v>
      </c>
      <c r="V84"/>
    </row>
    <row r="85" spans="1:22" x14ac:dyDescent="0.25">
      <c r="A85" s="9" t="s">
        <v>40</v>
      </c>
      <c r="B85" s="10"/>
      <c r="C85" s="11"/>
      <c r="D85" s="12"/>
      <c r="E85" s="13"/>
      <c r="F85" s="14"/>
      <c r="G85" s="341">
        <f t="shared" si="8"/>
        <v>0</v>
      </c>
      <c r="H85" s="286"/>
      <c r="I85" s="137">
        <f t="shared" si="15"/>
        <v>0</v>
      </c>
      <c r="J85" s="110">
        <f t="shared" si="9"/>
        <v>0</v>
      </c>
      <c r="K85" s="15"/>
      <c r="L85" s="16"/>
      <c r="M85" s="16"/>
      <c r="N85" s="14"/>
      <c r="O85" s="14"/>
      <c r="P85" s="50">
        <f t="shared" si="10"/>
        <v>0</v>
      </c>
      <c r="Q85" s="78"/>
      <c r="R85" s="17"/>
      <c r="S85" s="50">
        <f t="shared" si="16"/>
        <v>0</v>
      </c>
      <c r="T85" s="111">
        <f t="shared" si="17"/>
        <v>0</v>
      </c>
      <c r="U85" s="128">
        <f t="shared" si="18"/>
        <v>0</v>
      </c>
      <c r="V85"/>
    </row>
    <row r="86" spans="1:22" x14ac:dyDescent="0.25">
      <c r="A86" s="9" t="s">
        <v>41</v>
      </c>
      <c r="B86" s="10"/>
      <c r="C86" s="11"/>
      <c r="D86" s="12"/>
      <c r="E86" s="13"/>
      <c r="F86" s="14"/>
      <c r="G86" s="341">
        <f t="shared" si="8"/>
        <v>0</v>
      </c>
      <c r="H86" s="286"/>
      <c r="I86" s="137">
        <f t="shared" si="15"/>
        <v>0</v>
      </c>
      <c r="J86" s="110">
        <f t="shared" si="9"/>
        <v>0</v>
      </c>
      <c r="K86" s="15"/>
      <c r="L86" s="16"/>
      <c r="M86" s="16"/>
      <c r="N86" s="14"/>
      <c r="O86" s="14"/>
      <c r="P86" s="50">
        <f t="shared" si="10"/>
        <v>0</v>
      </c>
      <c r="Q86" s="78"/>
      <c r="R86" s="17"/>
      <c r="S86" s="50">
        <f t="shared" si="16"/>
        <v>0</v>
      </c>
      <c r="T86" s="111">
        <f t="shared" si="17"/>
        <v>0</v>
      </c>
      <c r="U86" s="128">
        <f t="shared" si="18"/>
        <v>0</v>
      </c>
      <c r="V86"/>
    </row>
    <row r="87" spans="1:22" x14ac:dyDescent="0.25">
      <c r="A87" s="9" t="s">
        <v>42</v>
      </c>
      <c r="B87" s="10"/>
      <c r="C87" s="11"/>
      <c r="D87" s="12"/>
      <c r="E87" s="13"/>
      <c r="F87" s="14"/>
      <c r="G87" s="341">
        <f t="shared" si="8"/>
        <v>0</v>
      </c>
      <c r="H87" s="286"/>
      <c r="I87" s="137">
        <f t="shared" si="15"/>
        <v>0</v>
      </c>
      <c r="J87" s="110">
        <f t="shared" si="9"/>
        <v>0</v>
      </c>
      <c r="K87" s="15"/>
      <c r="L87" s="16"/>
      <c r="M87" s="16"/>
      <c r="N87" s="14"/>
      <c r="O87" s="14"/>
      <c r="P87" s="50">
        <f t="shared" si="10"/>
        <v>0</v>
      </c>
      <c r="Q87" s="78"/>
      <c r="R87" s="17"/>
      <c r="S87" s="50">
        <f t="shared" si="16"/>
        <v>0</v>
      </c>
      <c r="T87" s="111">
        <f t="shared" si="17"/>
        <v>0</v>
      </c>
      <c r="U87" s="128">
        <f t="shared" si="18"/>
        <v>0</v>
      </c>
      <c r="V87"/>
    </row>
    <row r="88" spans="1:22" x14ac:dyDescent="0.25">
      <c r="A88" s="9" t="s">
        <v>43</v>
      </c>
      <c r="B88" s="10"/>
      <c r="C88" s="11"/>
      <c r="D88" s="12"/>
      <c r="E88" s="13"/>
      <c r="F88" s="14"/>
      <c r="G88" s="341">
        <f t="shared" si="8"/>
        <v>0</v>
      </c>
      <c r="H88" s="286"/>
      <c r="I88" s="137">
        <f t="shared" si="15"/>
        <v>0</v>
      </c>
      <c r="J88" s="110">
        <f t="shared" si="9"/>
        <v>0</v>
      </c>
      <c r="K88" s="15"/>
      <c r="L88" s="16"/>
      <c r="M88" s="16"/>
      <c r="N88" s="14"/>
      <c r="O88" s="14"/>
      <c r="P88" s="50">
        <f t="shared" si="10"/>
        <v>0</v>
      </c>
      <c r="Q88" s="78"/>
      <c r="R88" s="17"/>
      <c r="S88" s="50">
        <f t="shared" si="16"/>
        <v>0</v>
      </c>
      <c r="T88" s="111">
        <f t="shared" si="17"/>
        <v>0</v>
      </c>
      <c r="U88" s="128">
        <f t="shared" si="18"/>
        <v>0</v>
      </c>
      <c r="V88"/>
    </row>
    <row r="89" spans="1:22" x14ac:dyDescent="0.25">
      <c r="A89" s="9" t="s">
        <v>44</v>
      </c>
      <c r="B89" s="10"/>
      <c r="C89" s="11"/>
      <c r="D89" s="12"/>
      <c r="E89" s="13"/>
      <c r="F89" s="14"/>
      <c r="G89" s="341">
        <f t="shared" si="8"/>
        <v>0</v>
      </c>
      <c r="H89" s="286"/>
      <c r="I89" s="137">
        <f t="shared" si="15"/>
        <v>0</v>
      </c>
      <c r="J89" s="110">
        <f t="shared" si="9"/>
        <v>0</v>
      </c>
      <c r="K89" s="15"/>
      <c r="L89" s="16"/>
      <c r="M89" s="16"/>
      <c r="N89" s="14"/>
      <c r="O89" s="14"/>
      <c r="P89" s="50">
        <f t="shared" si="10"/>
        <v>0</v>
      </c>
      <c r="Q89" s="78"/>
      <c r="R89" s="17"/>
      <c r="S89" s="50">
        <f t="shared" si="16"/>
        <v>0</v>
      </c>
      <c r="T89" s="111">
        <f t="shared" si="17"/>
        <v>0</v>
      </c>
      <c r="U89" s="128">
        <f t="shared" si="18"/>
        <v>0</v>
      </c>
      <c r="V89"/>
    </row>
    <row r="90" spans="1:22" x14ac:dyDescent="0.25">
      <c r="A90" s="9" t="s">
        <v>45</v>
      </c>
      <c r="B90" s="10"/>
      <c r="C90" s="11"/>
      <c r="D90" s="12"/>
      <c r="E90" s="13"/>
      <c r="F90" s="14"/>
      <c r="G90" s="341">
        <f t="shared" si="8"/>
        <v>0</v>
      </c>
      <c r="H90" s="286"/>
      <c r="I90" s="137">
        <f t="shared" si="15"/>
        <v>0</v>
      </c>
      <c r="J90" s="110">
        <f t="shared" si="9"/>
        <v>0</v>
      </c>
      <c r="K90" s="15"/>
      <c r="L90" s="16"/>
      <c r="M90" s="16"/>
      <c r="N90" s="14"/>
      <c r="O90" s="14"/>
      <c r="P90" s="50">
        <f t="shared" si="10"/>
        <v>0</v>
      </c>
      <c r="Q90" s="78"/>
      <c r="R90" s="17"/>
      <c r="S90" s="50">
        <f t="shared" si="16"/>
        <v>0</v>
      </c>
      <c r="T90" s="111">
        <f t="shared" si="17"/>
        <v>0</v>
      </c>
      <c r="U90" s="128">
        <f t="shared" si="18"/>
        <v>0</v>
      </c>
      <c r="V90"/>
    </row>
    <row r="91" spans="1:22" ht="13.8" thickBot="1" x14ac:dyDescent="0.3">
      <c r="A91" s="9" t="s">
        <v>46</v>
      </c>
      <c r="B91" s="10"/>
      <c r="C91" s="11"/>
      <c r="D91" s="12"/>
      <c r="E91" s="125"/>
      <c r="F91" s="126"/>
      <c r="G91" s="119">
        <f t="shared" si="8"/>
        <v>0</v>
      </c>
      <c r="H91" s="332"/>
      <c r="I91" s="329">
        <f t="shared" si="15"/>
        <v>0</v>
      </c>
      <c r="J91" s="110">
        <f t="shared" si="9"/>
        <v>0</v>
      </c>
      <c r="K91" s="18"/>
      <c r="L91" s="19"/>
      <c r="M91" s="19"/>
      <c r="N91" s="126"/>
      <c r="O91" s="126"/>
      <c r="P91" s="51">
        <f t="shared" si="10"/>
        <v>0</v>
      </c>
      <c r="Q91" s="89"/>
      <c r="R91" s="47"/>
      <c r="S91" s="51">
        <f t="shared" si="16"/>
        <v>0</v>
      </c>
      <c r="T91" s="111">
        <f t="shared" si="17"/>
        <v>0</v>
      </c>
      <c r="U91" s="128">
        <f t="shared" si="18"/>
        <v>0</v>
      </c>
      <c r="V91"/>
    </row>
    <row r="92" spans="1:22" x14ac:dyDescent="0.25">
      <c r="A92" s="480" t="s">
        <v>67</v>
      </c>
      <c r="B92" s="20" t="s">
        <v>68</v>
      </c>
      <c r="C92" s="60">
        <f>SUM(C52:C91)</f>
        <v>0</v>
      </c>
      <c r="D92" s="330">
        <f>SUM(D52:D91)</f>
        <v>0</v>
      </c>
      <c r="E92" s="22"/>
      <c r="F92" s="134"/>
      <c r="G92" s="73">
        <f t="shared" ref="G92:U92" si="19">SUM(G52:G91)</f>
        <v>0</v>
      </c>
      <c r="H92" s="75">
        <f t="shared" si="19"/>
        <v>0</v>
      </c>
      <c r="I92" s="65">
        <f t="shared" si="19"/>
        <v>0</v>
      </c>
      <c r="J92" s="72">
        <f t="shared" si="19"/>
        <v>0</v>
      </c>
      <c r="K92" s="64">
        <f t="shared" si="19"/>
        <v>0</v>
      </c>
      <c r="L92" s="66">
        <f t="shared" si="19"/>
        <v>0</v>
      </c>
      <c r="M92" s="66">
        <f t="shared" si="19"/>
        <v>0</v>
      </c>
      <c r="N92" s="66">
        <f t="shared" si="19"/>
        <v>0</v>
      </c>
      <c r="O92" s="65">
        <f t="shared" si="19"/>
        <v>0</v>
      </c>
      <c r="P92" s="88">
        <f t="shared" si="19"/>
        <v>0</v>
      </c>
      <c r="Q92" s="120"/>
      <c r="R92" s="64">
        <f t="shared" si="19"/>
        <v>0</v>
      </c>
      <c r="S92" s="81">
        <f t="shared" si="19"/>
        <v>0</v>
      </c>
      <c r="T92" s="73">
        <f t="shared" si="19"/>
        <v>0</v>
      </c>
      <c r="U92" s="73">
        <f t="shared" si="19"/>
        <v>0</v>
      </c>
      <c r="V92"/>
    </row>
    <row r="93" spans="1:22" ht="13.8" thickBot="1" x14ac:dyDescent="0.3">
      <c r="A93" s="481"/>
      <c r="B93" s="24" t="s">
        <v>69</v>
      </c>
      <c r="C93" s="83">
        <f>IF(C52&gt;0,AVERAGE(C52:C91),0)</f>
        <v>0</v>
      </c>
      <c r="D93" s="107">
        <f>IF(D52&gt;0,AVERAGE(D52:D91),0)</f>
        <v>0</v>
      </c>
      <c r="E93" s="85">
        <f>IF(E52&gt;0,AVERAGE(E52:E91),0)</f>
        <v>0</v>
      </c>
      <c r="F93" s="135">
        <f>IF(F52&gt;0,AVERAGE(F52:F91),0)</f>
        <v>0</v>
      </c>
      <c r="G93" s="119">
        <f>IF(U92&gt;0,IF(G92/U92&gt;12,12,G92/U92),0)</f>
        <v>0</v>
      </c>
      <c r="H93" s="139">
        <f>IF(H52&gt;0,AVERAGE(H52:H91),0)</f>
        <v>0</v>
      </c>
      <c r="I93" s="67">
        <f>IF(T92=0,0,I92/T92)</f>
        <v>0</v>
      </c>
      <c r="J93" s="71">
        <f>IF(T92=0,0,J92/T92)</f>
        <v>0</v>
      </c>
      <c r="K93" s="69">
        <f>IF(K92&gt;0,AVERAGE(K52:K91),0)</f>
        <v>0</v>
      </c>
      <c r="L93" s="70">
        <f>IF(L92&gt;0,AVERAGE(L52:L91),0)</f>
        <v>0</v>
      </c>
      <c r="M93" s="70">
        <f>IF(M92&gt;0,AVERAGE(M52:M91),0)</f>
        <v>0</v>
      </c>
      <c r="N93" s="70">
        <f>IF(N92&gt;0,AVERAGE(N52:N91),0)</f>
        <v>0</v>
      </c>
      <c r="O93" s="67">
        <f>IF(O92&gt;0,AVERAGE(O52:O91),0)</f>
        <v>0</v>
      </c>
      <c r="P93" s="76">
        <f>IF(T92=0,0,P92/T92)</f>
        <v>0</v>
      </c>
      <c r="Q93" s="121"/>
      <c r="R93" s="26"/>
      <c r="S93" s="26"/>
      <c r="T93" s="27"/>
      <c r="U93" s="27"/>
      <c r="V93"/>
    </row>
    <row r="94" spans="1:22" x14ac:dyDescent="0.25">
      <c r="D94" s="3"/>
      <c r="E94"/>
      <c r="O94" s="31"/>
      <c r="P94" s="30"/>
      <c r="Q94" s="31"/>
      <c r="R94" s="31" t="s">
        <v>70</v>
      </c>
      <c r="S94" s="32">
        <f>IF(T92=0,0,(S92-12*J92-R92)/T92/12)</f>
        <v>0</v>
      </c>
      <c r="V94"/>
    </row>
    <row r="95" spans="1:22" x14ac:dyDescent="0.25">
      <c r="D95" s="3"/>
      <c r="E95"/>
      <c r="O95" s="31"/>
      <c r="P95" s="30"/>
      <c r="Q95" s="31"/>
      <c r="R95" s="31"/>
      <c r="S95" s="32"/>
      <c r="V95"/>
    </row>
    <row r="96" spans="1:22" ht="13.8" thickBot="1" x14ac:dyDescent="0.3">
      <c r="B96" s="31" t="s">
        <v>79</v>
      </c>
      <c r="D96" s="3"/>
      <c r="E96"/>
      <c r="P96" s="33"/>
      <c r="V96"/>
    </row>
    <row r="97" spans="1:22" ht="12" customHeight="1" x14ac:dyDescent="0.25">
      <c r="A97" s="480"/>
      <c r="B97" s="466" t="s">
        <v>0</v>
      </c>
      <c r="C97" s="464" t="s">
        <v>1</v>
      </c>
      <c r="D97" s="465"/>
      <c r="E97" s="437" t="s">
        <v>2</v>
      </c>
      <c r="F97" s="438"/>
      <c r="G97" s="140"/>
      <c r="H97" s="438" t="s">
        <v>97</v>
      </c>
      <c r="I97" s="455"/>
      <c r="J97" s="434" t="s">
        <v>109</v>
      </c>
      <c r="K97" s="458" t="s">
        <v>3</v>
      </c>
      <c r="L97" s="459"/>
      <c r="M97" s="459"/>
      <c r="N97" s="460"/>
      <c r="O97" s="488"/>
      <c r="P97" s="434" t="s">
        <v>98</v>
      </c>
      <c r="Q97" s="434" t="s">
        <v>114</v>
      </c>
      <c r="R97" s="456" t="s">
        <v>99</v>
      </c>
      <c r="S97" s="434" t="s">
        <v>100</v>
      </c>
      <c r="T97" s="474" t="s">
        <v>101</v>
      </c>
      <c r="U97" s="434" t="s">
        <v>123</v>
      </c>
      <c r="V97"/>
    </row>
    <row r="98" spans="1:22" ht="23.25" customHeight="1" thickBot="1" x14ac:dyDescent="0.3">
      <c r="A98" s="482"/>
      <c r="B98" s="467"/>
      <c r="C98" s="4" t="s">
        <v>102</v>
      </c>
      <c r="D98" s="108" t="s">
        <v>103</v>
      </c>
      <c r="E98" s="4" t="s">
        <v>104</v>
      </c>
      <c r="F98" s="109" t="s">
        <v>105</v>
      </c>
      <c r="G98" s="142" t="s">
        <v>113</v>
      </c>
      <c r="H98" s="5" t="s">
        <v>106</v>
      </c>
      <c r="I98" s="56" t="s">
        <v>103</v>
      </c>
      <c r="J98" s="435"/>
      <c r="K98" s="54" t="s">
        <v>4</v>
      </c>
      <c r="L98" s="55" t="s">
        <v>5</v>
      </c>
      <c r="M98" s="109" t="s">
        <v>128</v>
      </c>
      <c r="N98" s="396" t="s">
        <v>146</v>
      </c>
      <c r="O98" s="56" t="s">
        <v>108</v>
      </c>
      <c r="P98" s="435"/>
      <c r="Q98" s="436"/>
      <c r="R98" s="457"/>
      <c r="S98" s="435"/>
      <c r="T98" s="475"/>
      <c r="U98" s="436"/>
      <c r="V98"/>
    </row>
    <row r="99" spans="1:22" x14ac:dyDescent="0.25">
      <c r="A99" s="7" t="s">
        <v>7</v>
      </c>
      <c r="B99" s="267"/>
      <c r="C99" s="268"/>
      <c r="D99" s="269"/>
      <c r="E99" s="306"/>
      <c r="F99" s="307"/>
      <c r="G99" s="73">
        <f t="shared" ref="G99:G168" si="20">IF(F99&gt;0,D99/C99*(F99+Q99/12),0)</f>
        <v>0</v>
      </c>
      <c r="H99" s="272"/>
      <c r="I99" s="52">
        <f>ROUND(IF(E99=0,,H99*T99),0)</f>
        <v>0</v>
      </c>
      <c r="J99" s="425">
        <f>ROUND(IF(D99-C99&lt;0,,(I99+L99+N99)/40*(D99-C99)*1.25),0)</f>
        <v>0</v>
      </c>
      <c r="K99" s="334"/>
      <c r="L99" s="58"/>
      <c r="M99" s="58"/>
      <c r="N99" s="90"/>
      <c r="O99" s="242"/>
      <c r="P99" s="49">
        <f>SUM(I99:O99)</f>
        <v>0</v>
      </c>
      <c r="Q99" s="131"/>
      <c r="R99" s="79"/>
      <c r="S99" s="49">
        <f>SUM(P99*12+R99)</f>
        <v>0</v>
      </c>
      <c r="T99" s="330">
        <f t="shared" ref="T99:T117" si="21">ROUND(IF(C99=0,0,IF((D99/C99)&gt;1,1,D99/C99)),2)</f>
        <v>0</v>
      </c>
      <c r="U99" s="115">
        <f t="shared" ref="U99:U168" si="22">IF(C99=0,0,D99/C99)</f>
        <v>0</v>
      </c>
      <c r="V99"/>
    </row>
    <row r="100" spans="1:22" x14ac:dyDescent="0.25">
      <c r="A100" s="9" t="s">
        <v>8</v>
      </c>
      <c r="B100" s="277"/>
      <c r="C100" s="283"/>
      <c r="D100" s="284"/>
      <c r="E100" s="286"/>
      <c r="F100" s="243"/>
      <c r="G100" s="341">
        <f t="shared" si="20"/>
        <v>0</v>
      </c>
      <c r="H100" s="279"/>
      <c r="I100" s="336">
        <f t="shared" ref="I100:I163" si="23">ROUND(IF(E100=0,,H100*T100),0)</f>
        <v>0</v>
      </c>
      <c r="J100" s="164">
        <f>ROUND(IF(D100-C100&lt;0,,(I100+L100+N100)/40*(D100-C100)*1.25),0)</f>
        <v>0</v>
      </c>
      <c r="K100" s="13"/>
      <c r="L100" s="16"/>
      <c r="M100" s="16"/>
      <c r="N100" s="14"/>
      <c r="O100" s="243"/>
      <c r="P100" s="50">
        <f t="shared" ref="P100:P168" si="24">SUM(I100:O100)</f>
        <v>0</v>
      </c>
      <c r="Q100" s="17"/>
      <c r="R100" s="80"/>
      <c r="S100" s="50">
        <f t="shared" ref="S100:S168" si="25">SUM(P100*12+R100)</f>
        <v>0</v>
      </c>
      <c r="T100" s="111">
        <f t="shared" si="21"/>
        <v>0</v>
      </c>
      <c r="U100" s="116">
        <f t="shared" si="22"/>
        <v>0</v>
      </c>
      <c r="V100"/>
    </row>
    <row r="101" spans="1:22" x14ac:dyDescent="0.25">
      <c r="A101" s="9" t="s">
        <v>9</v>
      </c>
      <c r="B101" s="277"/>
      <c r="C101" s="283"/>
      <c r="D101" s="284"/>
      <c r="E101" s="286"/>
      <c r="F101" s="243"/>
      <c r="G101" s="341">
        <f t="shared" si="20"/>
        <v>0</v>
      </c>
      <c r="H101" s="279"/>
      <c r="I101" s="336">
        <f t="shared" si="23"/>
        <v>0</v>
      </c>
      <c r="J101" s="164">
        <f t="shared" ref="J101:J164" si="26">ROUND(IF(D101-C101&lt;0,,(I101+L101+N101)/40*(D101-C101)*1.25),0)</f>
        <v>0</v>
      </c>
      <c r="K101" s="13"/>
      <c r="L101" s="16"/>
      <c r="M101" s="16"/>
      <c r="N101" s="14"/>
      <c r="O101" s="243"/>
      <c r="P101" s="50">
        <f t="shared" si="24"/>
        <v>0</v>
      </c>
      <c r="Q101" s="17"/>
      <c r="R101" s="80"/>
      <c r="S101" s="50">
        <f t="shared" si="25"/>
        <v>0</v>
      </c>
      <c r="T101" s="111">
        <f t="shared" si="21"/>
        <v>0</v>
      </c>
      <c r="U101" s="128">
        <f t="shared" si="22"/>
        <v>0</v>
      </c>
      <c r="V101"/>
    </row>
    <row r="102" spans="1:22" x14ac:dyDescent="0.25">
      <c r="A102" s="9" t="s">
        <v>10</v>
      </c>
      <c r="B102" s="277"/>
      <c r="C102" s="283"/>
      <c r="D102" s="284"/>
      <c r="E102" s="286"/>
      <c r="F102" s="243"/>
      <c r="G102" s="341">
        <f t="shared" si="20"/>
        <v>0</v>
      </c>
      <c r="H102" s="279"/>
      <c r="I102" s="336">
        <f t="shared" si="23"/>
        <v>0</v>
      </c>
      <c r="J102" s="164">
        <f t="shared" si="26"/>
        <v>0</v>
      </c>
      <c r="K102" s="13"/>
      <c r="L102" s="16"/>
      <c r="M102" s="16"/>
      <c r="N102" s="14"/>
      <c r="O102" s="243"/>
      <c r="P102" s="50">
        <f t="shared" si="24"/>
        <v>0</v>
      </c>
      <c r="Q102" s="17"/>
      <c r="R102" s="80"/>
      <c r="S102" s="50">
        <f t="shared" si="25"/>
        <v>0</v>
      </c>
      <c r="T102" s="111">
        <f t="shared" si="21"/>
        <v>0</v>
      </c>
      <c r="U102" s="128">
        <f t="shared" si="22"/>
        <v>0</v>
      </c>
      <c r="V102"/>
    </row>
    <row r="103" spans="1:22" x14ac:dyDescent="0.25">
      <c r="A103" s="9" t="s">
        <v>11</v>
      </c>
      <c r="B103" s="277"/>
      <c r="C103" s="283"/>
      <c r="D103" s="284"/>
      <c r="E103" s="286"/>
      <c r="F103" s="243"/>
      <c r="G103" s="341">
        <f t="shared" si="20"/>
        <v>0</v>
      </c>
      <c r="H103" s="308"/>
      <c r="I103" s="336">
        <f t="shared" si="23"/>
        <v>0</v>
      </c>
      <c r="J103" s="164">
        <f t="shared" si="26"/>
        <v>0</v>
      </c>
      <c r="K103" s="13"/>
      <c r="L103" s="16"/>
      <c r="M103" s="16"/>
      <c r="N103" s="14"/>
      <c r="O103" s="243"/>
      <c r="P103" s="50">
        <f t="shared" si="24"/>
        <v>0</v>
      </c>
      <c r="Q103" s="17"/>
      <c r="R103" s="80"/>
      <c r="S103" s="50">
        <f t="shared" si="25"/>
        <v>0</v>
      </c>
      <c r="T103" s="111">
        <f t="shared" si="21"/>
        <v>0</v>
      </c>
      <c r="U103" s="128">
        <f t="shared" si="22"/>
        <v>0</v>
      </c>
      <c r="V103"/>
    </row>
    <row r="104" spans="1:22" x14ac:dyDescent="0.25">
      <c r="A104" s="9" t="s">
        <v>12</v>
      </c>
      <c r="B104" s="277"/>
      <c r="C104" s="283"/>
      <c r="D104" s="284"/>
      <c r="E104" s="279"/>
      <c r="F104" s="285"/>
      <c r="G104" s="341">
        <f t="shared" si="20"/>
        <v>0</v>
      </c>
      <c r="H104" s="279"/>
      <c r="I104" s="336">
        <f t="shared" si="23"/>
        <v>0</v>
      </c>
      <c r="J104" s="164">
        <f t="shared" si="26"/>
        <v>0</v>
      </c>
      <c r="K104" s="13"/>
      <c r="L104" s="16"/>
      <c r="M104" s="16"/>
      <c r="N104" s="14"/>
      <c r="O104" s="243"/>
      <c r="P104" s="50">
        <f t="shared" si="24"/>
        <v>0</v>
      </c>
      <c r="Q104" s="17"/>
      <c r="R104" s="80"/>
      <c r="S104" s="50">
        <f t="shared" si="25"/>
        <v>0</v>
      </c>
      <c r="T104" s="111">
        <f t="shared" si="21"/>
        <v>0</v>
      </c>
      <c r="U104" s="128">
        <f t="shared" si="22"/>
        <v>0</v>
      </c>
      <c r="V104"/>
    </row>
    <row r="105" spans="1:22" x14ac:dyDescent="0.25">
      <c r="A105" s="9" t="s">
        <v>13</v>
      </c>
      <c r="B105" s="10"/>
      <c r="C105" s="11"/>
      <c r="D105" s="12"/>
      <c r="E105" s="13"/>
      <c r="F105" s="14"/>
      <c r="G105" s="341">
        <f t="shared" si="20"/>
        <v>0</v>
      </c>
      <c r="H105" s="333"/>
      <c r="I105" s="336">
        <f t="shared" si="23"/>
        <v>0</v>
      </c>
      <c r="J105" s="164">
        <f t="shared" si="26"/>
        <v>0</v>
      </c>
      <c r="K105" s="13"/>
      <c r="L105" s="16"/>
      <c r="M105" s="16"/>
      <c r="N105" s="14"/>
      <c r="O105" s="243"/>
      <c r="P105" s="50">
        <f t="shared" si="24"/>
        <v>0</v>
      </c>
      <c r="Q105" s="17"/>
      <c r="R105" s="80"/>
      <c r="S105" s="50">
        <f t="shared" si="25"/>
        <v>0</v>
      </c>
      <c r="T105" s="111">
        <f t="shared" si="21"/>
        <v>0</v>
      </c>
      <c r="U105" s="128">
        <f t="shared" si="22"/>
        <v>0</v>
      </c>
      <c r="V105"/>
    </row>
    <row r="106" spans="1:22" x14ac:dyDescent="0.25">
      <c r="A106" s="9" t="s">
        <v>14</v>
      </c>
      <c r="B106" s="10"/>
      <c r="C106" s="11"/>
      <c r="D106" s="12"/>
      <c r="E106" s="13"/>
      <c r="F106" s="14"/>
      <c r="G106" s="341">
        <f t="shared" si="20"/>
        <v>0</v>
      </c>
      <c r="H106" s="333"/>
      <c r="I106" s="336">
        <f t="shared" si="23"/>
        <v>0</v>
      </c>
      <c r="J106" s="164">
        <f t="shared" si="26"/>
        <v>0</v>
      </c>
      <c r="K106" s="13"/>
      <c r="L106" s="16"/>
      <c r="M106" s="16"/>
      <c r="N106" s="14"/>
      <c r="O106" s="243"/>
      <c r="P106" s="50">
        <f t="shared" si="24"/>
        <v>0</v>
      </c>
      <c r="Q106" s="17"/>
      <c r="R106" s="80"/>
      <c r="S106" s="50">
        <f t="shared" si="25"/>
        <v>0</v>
      </c>
      <c r="T106" s="111">
        <f t="shared" si="21"/>
        <v>0</v>
      </c>
      <c r="U106" s="128">
        <f t="shared" si="22"/>
        <v>0</v>
      </c>
      <c r="V106"/>
    </row>
    <row r="107" spans="1:22" x14ac:dyDescent="0.25">
      <c r="A107" s="9" t="s">
        <v>15</v>
      </c>
      <c r="B107" s="10"/>
      <c r="C107" s="11"/>
      <c r="D107" s="12"/>
      <c r="E107" s="13"/>
      <c r="F107" s="14"/>
      <c r="G107" s="341">
        <f t="shared" si="20"/>
        <v>0</v>
      </c>
      <c r="H107" s="333"/>
      <c r="I107" s="336">
        <f t="shared" si="23"/>
        <v>0</v>
      </c>
      <c r="J107" s="164">
        <f t="shared" si="26"/>
        <v>0</v>
      </c>
      <c r="K107" s="13"/>
      <c r="L107" s="16"/>
      <c r="M107" s="16"/>
      <c r="N107" s="14"/>
      <c r="O107" s="243"/>
      <c r="P107" s="50">
        <f t="shared" si="24"/>
        <v>0</v>
      </c>
      <c r="Q107" s="17"/>
      <c r="R107" s="80"/>
      <c r="S107" s="50">
        <f t="shared" si="25"/>
        <v>0</v>
      </c>
      <c r="T107" s="111">
        <f t="shared" si="21"/>
        <v>0</v>
      </c>
      <c r="U107" s="128">
        <f t="shared" si="22"/>
        <v>0</v>
      </c>
      <c r="V107"/>
    </row>
    <row r="108" spans="1:22" x14ac:dyDescent="0.25">
      <c r="A108" s="9" t="s">
        <v>16</v>
      </c>
      <c r="B108" s="10"/>
      <c r="C108" s="11"/>
      <c r="D108" s="12"/>
      <c r="E108" s="13"/>
      <c r="F108" s="14"/>
      <c r="G108" s="341">
        <f t="shared" si="20"/>
        <v>0</v>
      </c>
      <c r="H108" s="333"/>
      <c r="I108" s="336">
        <f t="shared" si="23"/>
        <v>0</v>
      </c>
      <c r="J108" s="164">
        <f t="shared" si="26"/>
        <v>0</v>
      </c>
      <c r="K108" s="13"/>
      <c r="L108" s="16"/>
      <c r="M108" s="16"/>
      <c r="N108" s="14"/>
      <c r="O108" s="243"/>
      <c r="P108" s="50">
        <f t="shared" si="24"/>
        <v>0</v>
      </c>
      <c r="Q108" s="17"/>
      <c r="R108" s="80"/>
      <c r="S108" s="50">
        <f t="shared" si="25"/>
        <v>0</v>
      </c>
      <c r="T108" s="111">
        <f t="shared" si="21"/>
        <v>0</v>
      </c>
      <c r="U108" s="128">
        <f t="shared" si="22"/>
        <v>0</v>
      </c>
      <c r="V108"/>
    </row>
    <row r="109" spans="1:22" x14ac:dyDescent="0.25">
      <c r="A109" s="9" t="s">
        <v>17</v>
      </c>
      <c r="B109" s="10"/>
      <c r="C109" s="11"/>
      <c r="D109" s="12"/>
      <c r="E109" s="13"/>
      <c r="F109" s="14"/>
      <c r="G109" s="341">
        <f t="shared" si="20"/>
        <v>0</v>
      </c>
      <c r="H109" s="333"/>
      <c r="I109" s="336">
        <f t="shared" si="23"/>
        <v>0</v>
      </c>
      <c r="J109" s="164">
        <f t="shared" si="26"/>
        <v>0</v>
      </c>
      <c r="K109" s="13"/>
      <c r="L109" s="16"/>
      <c r="M109" s="16"/>
      <c r="N109" s="14"/>
      <c r="O109" s="243"/>
      <c r="P109" s="50">
        <f t="shared" si="24"/>
        <v>0</v>
      </c>
      <c r="Q109" s="17"/>
      <c r="R109" s="80"/>
      <c r="S109" s="50">
        <f t="shared" si="25"/>
        <v>0</v>
      </c>
      <c r="T109" s="111">
        <f t="shared" si="21"/>
        <v>0</v>
      </c>
      <c r="U109" s="128">
        <f t="shared" si="22"/>
        <v>0</v>
      </c>
      <c r="V109"/>
    </row>
    <row r="110" spans="1:22" x14ac:dyDescent="0.25">
      <c r="A110" s="9" t="s">
        <v>18</v>
      </c>
      <c r="B110" s="10"/>
      <c r="C110" s="11"/>
      <c r="D110" s="12"/>
      <c r="E110" s="13"/>
      <c r="F110" s="14"/>
      <c r="G110" s="341">
        <f t="shared" si="20"/>
        <v>0</v>
      </c>
      <c r="H110" s="333"/>
      <c r="I110" s="336">
        <f t="shared" si="23"/>
        <v>0</v>
      </c>
      <c r="J110" s="164">
        <f t="shared" si="26"/>
        <v>0</v>
      </c>
      <c r="K110" s="13"/>
      <c r="L110" s="16"/>
      <c r="M110" s="16"/>
      <c r="N110" s="14"/>
      <c r="O110" s="243"/>
      <c r="P110" s="50">
        <f t="shared" si="24"/>
        <v>0</v>
      </c>
      <c r="Q110" s="17"/>
      <c r="R110" s="80"/>
      <c r="S110" s="50">
        <f t="shared" si="25"/>
        <v>0</v>
      </c>
      <c r="T110" s="111">
        <f t="shared" si="21"/>
        <v>0</v>
      </c>
      <c r="U110" s="128">
        <f t="shared" si="22"/>
        <v>0</v>
      </c>
      <c r="V110"/>
    </row>
    <row r="111" spans="1:22" x14ac:dyDescent="0.25">
      <c r="A111" s="9" t="s">
        <v>19</v>
      </c>
      <c r="B111" s="10"/>
      <c r="C111" s="11"/>
      <c r="D111" s="12"/>
      <c r="E111" s="13"/>
      <c r="F111" s="14"/>
      <c r="G111" s="341">
        <f t="shared" si="20"/>
        <v>0</v>
      </c>
      <c r="H111" s="333"/>
      <c r="I111" s="336">
        <f t="shared" si="23"/>
        <v>0</v>
      </c>
      <c r="J111" s="164">
        <f t="shared" si="26"/>
        <v>0</v>
      </c>
      <c r="K111" s="13"/>
      <c r="L111" s="16"/>
      <c r="M111" s="16"/>
      <c r="N111" s="14"/>
      <c r="O111" s="243"/>
      <c r="P111" s="50">
        <f t="shared" si="24"/>
        <v>0</v>
      </c>
      <c r="Q111" s="17"/>
      <c r="R111" s="80"/>
      <c r="S111" s="50">
        <f t="shared" si="25"/>
        <v>0</v>
      </c>
      <c r="T111" s="111">
        <f t="shared" si="21"/>
        <v>0</v>
      </c>
      <c r="U111" s="128">
        <f t="shared" si="22"/>
        <v>0</v>
      </c>
      <c r="V111"/>
    </row>
    <row r="112" spans="1:22" x14ac:dyDescent="0.25">
      <c r="A112" s="9" t="s">
        <v>20</v>
      </c>
      <c r="B112" s="10"/>
      <c r="C112" s="11"/>
      <c r="D112" s="12"/>
      <c r="E112" s="13"/>
      <c r="F112" s="14"/>
      <c r="G112" s="341">
        <f t="shared" si="20"/>
        <v>0</v>
      </c>
      <c r="H112" s="333"/>
      <c r="I112" s="336">
        <f t="shared" si="23"/>
        <v>0</v>
      </c>
      <c r="J112" s="164">
        <f t="shared" si="26"/>
        <v>0</v>
      </c>
      <c r="K112" s="13"/>
      <c r="L112" s="16"/>
      <c r="M112" s="16"/>
      <c r="N112" s="14"/>
      <c r="O112" s="243"/>
      <c r="P112" s="50">
        <f t="shared" si="24"/>
        <v>0</v>
      </c>
      <c r="Q112" s="17"/>
      <c r="R112" s="80"/>
      <c r="S112" s="50">
        <f t="shared" si="25"/>
        <v>0</v>
      </c>
      <c r="T112" s="111">
        <f t="shared" si="21"/>
        <v>0</v>
      </c>
      <c r="U112" s="128">
        <f t="shared" si="22"/>
        <v>0</v>
      </c>
      <c r="V112"/>
    </row>
    <row r="113" spans="1:22" x14ac:dyDescent="0.25">
      <c r="A113" s="9" t="s">
        <v>21</v>
      </c>
      <c r="B113" s="10"/>
      <c r="C113" s="11"/>
      <c r="D113" s="12"/>
      <c r="E113" s="13"/>
      <c r="F113" s="14"/>
      <c r="G113" s="341">
        <f t="shared" si="20"/>
        <v>0</v>
      </c>
      <c r="H113" s="333"/>
      <c r="I113" s="336">
        <f t="shared" si="23"/>
        <v>0</v>
      </c>
      <c r="J113" s="164">
        <f t="shared" si="26"/>
        <v>0</v>
      </c>
      <c r="K113" s="13"/>
      <c r="L113" s="16"/>
      <c r="M113" s="16"/>
      <c r="N113" s="14"/>
      <c r="O113" s="243"/>
      <c r="P113" s="50">
        <f t="shared" si="24"/>
        <v>0</v>
      </c>
      <c r="Q113" s="17"/>
      <c r="R113" s="80"/>
      <c r="S113" s="50">
        <f t="shared" si="25"/>
        <v>0</v>
      </c>
      <c r="T113" s="111">
        <f t="shared" si="21"/>
        <v>0</v>
      </c>
      <c r="U113" s="128">
        <f t="shared" si="22"/>
        <v>0</v>
      </c>
      <c r="V113"/>
    </row>
    <row r="114" spans="1:22" x14ac:dyDescent="0.25">
      <c r="A114" s="9" t="s">
        <v>22</v>
      </c>
      <c r="B114" s="10"/>
      <c r="C114" s="11"/>
      <c r="D114" s="12"/>
      <c r="E114" s="13"/>
      <c r="F114" s="14"/>
      <c r="G114" s="341">
        <f t="shared" si="20"/>
        <v>0</v>
      </c>
      <c r="H114" s="333"/>
      <c r="I114" s="336">
        <f t="shared" si="23"/>
        <v>0</v>
      </c>
      <c r="J114" s="164">
        <f t="shared" si="26"/>
        <v>0</v>
      </c>
      <c r="K114" s="13"/>
      <c r="L114" s="16"/>
      <c r="M114" s="16"/>
      <c r="N114" s="14"/>
      <c r="O114" s="243"/>
      <c r="P114" s="50">
        <f t="shared" si="24"/>
        <v>0</v>
      </c>
      <c r="Q114" s="17"/>
      <c r="R114" s="80"/>
      <c r="S114" s="50">
        <f t="shared" si="25"/>
        <v>0</v>
      </c>
      <c r="T114" s="111">
        <f t="shared" si="21"/>
        <v>0</v>
      </c>
      <c r="U114" s="128">
        <f t="shared" si="22"/>
        <v>0</v>
      </c>
      <c r="V114"/>
    </row>
    <row r="115" spans="1:22" x14ac:dyDescent="0.25">
      <c r="A115" s="9" t="s">
        <v>23</v>
      </c>
      <c r="B115" s="10"/>
      <c r="C115" s="11"/>
      <c r="D115" s="12"/>
      <c r="E115" s="13"/>
      <c r="F115" s="14"/>
      <c r="G115" s="341">
        <f t="shared" si="20"/>
        <v>0</v>
      </c>
      <c r="H115" s="333"/>
      <c r="I115" s="336">
        <f t="shared" si="23"/>
        <v>0</v>
      </c>
      <c r="J115" s="164">
        <f t="shared" si="26"/>
        <v>0</v>
      </c>
      <c r="K115" s="13"/>
      <c r="L115" s="16"/>
      <c r="M115" s="16"/>
      <c r="N115" s="14"/>
      <c r="O115" s="243"/>
      <c r="P115" s="50">
        <f t="shared" si="24"/>
        <v>0</v>
      </c>
      <c r="Q115" s="17"/>
      <c r="R115" s="80"/>
      <c r="S115" s="50">
        <f t="shared" si="25"/>
        <v>0</v>
      </c>
      <c r="T115" s="111">
        <f t="shared" si="21"/>
        <v>0</v>
      </c>
      <c r="U115" s="128">
        <f t="shared" si="22"/>
        <v>0</v>
      </c>
      <c r="V115"/>
    </row>
    <row r="116" spans="1:22" x14ac:dyDescent="0.25">
      <c r="A116" s="9" t="s">
        <v>24</v>
      </c>
      <c r="B116" s="10"/>
      <c r="C116" s="11"/>
      <c r="D116" s="12"/>
      <c r="E116" s="13"/>
      <c r="F116" s="14"/>
      <c r="G116" s="341">
        <f t="shared" si="20"/>
        <v>0</v>
      </c>
      <c r="H116" s="333"/>
      <c r="I116" s="336">
        <f t="shared" si="23"/>
        <v>0</v>
      </c>
      <c r="J116" s="164">
        <f t="shared" si="26"/>
        <v>0</v>
      </c>
      <c r="K116" s="13"/>
      <c r="L116" s="16"/>
      <c r="M116" s="16"/>
      <c r="N116" s="14"/>
      <c r="O116" s="243"/>
      <c r="P116" s="50">
        <f t="shared" si="24"/>
        <v>0</v>
      </c>
      <c r="Q116" s="17"/>
      <c r="R116" s="80"/>
      <c r="S116" s="50">
        <f t="shared" si="25"/>
        <v>0</v>
      </c>
      <c r="T116" s="111">
        <f t="shared" si="21"/>
        <v>0</v>
      </c>
      <c r="U116" s="128">
        <f t="shared" si="22"/>
        <v>0</v>
      </c>
      <c r="V116"/>
    </row>
    <row r="117" spans="1:22" x14ac:dyDescent="0.25">
      <c r="A117" s="9" t="s">
        <v>25</v>
      </c>
      <c r="B117" s="10"/>
      <c r="C117" s="11"/>
      <c r="D117" s="12"/>
      <c r="E117" s="13"/>
      <c r="F117" s="14"/>
      <c r="G117" s="341">
        <f t="shared" si="20"/>
        <v>0</v>
      </c>
      <c r="H117" s="333"/>
      <c r="I117" s="336">
        <f t="shared" si="23"/>
        <v>0</v>
      </c>
      <c r="J117" s="164">
        <f t="shared" si="26"/>
        <v>0</v>
      </c>
      <c r="K117" s="13"/>
      <c r="L117" s="16"/>
      <c r="M117" s="16"/>
      <c r="N117" s="14"/>
      <c r="O117" s="243"/>
      <c r="P117" s="50">
        <f t="shared" si="24"/>
        <v>0</v>
      </c>
      <c r="Q117" s="17"/>
      <c r="R117" s="80"/>
      <c r="S117" s="50">
        <f t="shared" si="25"/>
        <v>0</v>
      </c>
      <c r="T117" s="111">
        <f t="shared" si="21"/>
        <v>0</v>
      </c>
      <c r="U117" s="128">
        <f t="shared" si="22"/>
        <v>0</v>
      </c>
      <c r="V117"/>
    </row>
    <row r="118" spans="1:22" x14ac:dyDescent="0.25">
      <c r="A118" s="43" t="s">
        <v>26</v>
      </c>
      <c r="B118" s="10"/>
      <c r="C118" s="11"/>
      <c r="D118" s="12"/>
      <c r="E118" s="13"/>
      <c r="F118" s="14"/>
      <c r="G118" s="341">
        <f t="shared" si="20"/>
        <v>0</v>
      </c>
      <c r="H118" s="333"/>
      <c r="I118" s="336">
        <f t="shared" si="23"/>
        <v>0</v>
      </c>
      <c r="J118" s="164">
        <f t="shared" si="26"/>
        <v>0</v>
      </c>
      <c r="K118" s="13"/>
      <c r="L118" s="16"/>
      <c r="M118" s="16"/>
      <c r="N118" s="14"/>
      <c r="O118" s="243"/>
      <c r="P118" s="50">
        <f t="shared" si="24"/>
        <v>0</v>
      </c>
      <c r="Q118" s="17"/>
      <c r="R118" s="80"/>
      <c r="S118" s="50">
        <f t="shared" si="25"/>
        <v>0</v>
      </c>
      <c r="T118" s="111">
        <f>ROUND(IF(C118=0,0,IF((D118/C118)&gt;1,1,D118/C118)),2)</f>
        <v>0</v>
      </c>
      <c r="U118" s="128">
        <f t="shared" si="22"/>
        <v>0</v>
      </c>
      <c r="V118"/>
    </row>
    <row r="119" spans="1:22" x14ac:dyDescent="0.25">
      <c r="A119" s="43" t="s">
        <v>27</v>
      </c>
      <c r="B119" s="10"/>
      <c r="C119" s="11"/>
      <c r="D119" s="12"/>
      <c r="E119" s="13"/>
      <c r="F119" s="14"/>
      <c r="G119" s="341">
        <f t="shared" si="20"/>
        <v>0</v>
      </c>
      <c r="H119" s="333"/>
      <c r="I119" s="336">
        <f t="shared" si="23"/>
        <v>0</v>
      </c>
      <c r="J119" s="164">
        <f t="shared" si="26"/>
        <v>0</v>
      </c>
      <c r="K119" s="13"/>
      <c r="L119" s="16"/>
      <c r="M119" s="16"/>
      <c r="N119" s="14"/>
      <c r="O119" s="243"/>
      <c r="P119" s="50">
        <f t="shared" si="24"/>
        <v>0</v>
      </c>
      <c r="Q119" s="17"/>
      <c r="R119" s="80"/>
      <c r="S119" s="50">
        <f t="shared" si="25"/>
        <v>0</v>
      </c>
      <c r="T119" s="111">
        <f>ROUND(IF(C119=0,0,IF((D119/C119)&gt;1,1,D119/C119)),2)</f>
        <v>0</v>
      </c>
      <c r="U119" s="128">
        <f t="shared" si="22"/>
        <v>0</v>
      </c>
      <c r="V119"/>
    </row>
    <row r="120" spans="1:22" x14ac:dyDescent="0.25">
      <c r="A120" s="43" t="s">
        <v>28</v>
      </c>
      <c r="B120" s="10"/>
      <c r="C120" s="11"/>
      <c r="D120" s="12"/>
      <c r="E120" s="13"/>
      <c r="F120" s="14"/>
      <c r="G120" s="341">
        <f t="shared" si="20"/>
        <v>0</v>
      </c>
      <c r="H120" s="333"/>
      <c r="I120" s="336">
        <f t="shared" si="23"/>
        <v>0</v>
      </c>
      <c r="J120" s="164">
        <f t="shared" si="26"/>
        <v>0</v>
      </c>
      <c r="K120" s="13"/>
      <c r="L120" s="16"/>
      <c r="M120" s="16"/>
      <c r="N120" s="14"/>
      <c r="O120" s="243"/>
      <c r="P120" s="50">
        <f t="shared" si="24"/>
        <v>0</v>
      </c>
      <c r="Q120" s="17"/>
      <c r="R120" s="80"/>
      <c r="S120" s="50">
        <f t="shared" si="25"/>
        <v>0</v>
      </c>
      <c r="T120" s="111">
        <f>ROUND(IF(C120=0,0,IF((D120/C120)&gt;1,1,D120/C120)),2)</f>
        <v>0</v>
      </c>
      <c r="U120" s="128">
        <f t="shared" si="22"/>
        <v>0</v>
      </c>
      <c r="V120"/>
    </row>
    <row r="121" spans="1:22" x14ac:dyDescent="0.25">
      <c r="A121" s="43" t="s">
        <v>29</v>
      </c>
      <c r="B121" s="10"/>
      <c r="C121" s="11"/>
      <c r="D121" s="12"/>
      <c r="E121" s="13"/>
      <c r="F121" s="14"/>
      <c r="G121" s="341">
        <f t="shared" si="20"/>
        <v>0</v>
      </c>
      <c r="H121" s="333"/>
      <c r="I121" s="336">
        <f t="shared" si="23"/>
        <v>0</v>
      </c>
      <c r="J121" s="164">
        <f t="shared" si="26"/>
        <v>0</v>
      </c>
      <c r="K121" s="13"/>
      <c r="L121" s="16"/>
      <c r="M121" s="16"/>
      <c r="N121" s="14"/>
      <c r="O121" s="243"/>
      <c r="P121" s="50">
        <f t="shared" si="24"/>
        <v>0</v>
      </c>
      <c r="Q121" s="17"/>
      <c r="R121" s="80"/>
      <c r="S121" s="50">
        <f t="shared" si="25"/>
        <v>0</v>
      </c>
      <c r="T121" s="111">
        <f>ROUND(IF(C121=0,0,IF((D121/C121)&gt;1,1,D121/C121)),2)</f>
        <v>0</v>
      </c>
      <c r="U121" s="128">
        <f t="shared" si="22"/>
        <v>0</v>
      </c>
      <c r="V121"/>
    </row>
    <row r="122" spans="1:22" x14ac:dyDescent="0.25">
      <c r="A122" s="43" t="s">
        <v>30</v>
      </c>
      <c r="B122" s="10"/>
      <c r="C122" s="11"/>
      <c r="D122" s="12"/>
      <c r="E122" s="13"/>
      <c r="F122" s="14"/>
      <c r="G122" s="341">
        <f t="shared" si="20"/>
        <v>0</v>
      </c>
      <c r="H122" s="333"/>
      <c r="I122" s="336">
        <f t="shared" si="23"/>
        <v>0</v>
      </c>
      <c r="J122" s="164">
        <f t="shared" si="26"/>
        <v>0</v>
      </c>
      <c r="K122" s="13"/>
      <c r="L122" s="16"/>
      <c r="M122" s="16"/>
      <c r="N122" s="14"/>
      <c r="O122" s="243"/>
      <c r="P122" s="50">
        <f t="shared" si="24"/>
        <v>0</v>
      </c>
      <c r="Q122" s="17"/>
      <c r="R122" s="80"/>
      <c r="S122" s="50">
        <f>SUM(P122*12+R122)</f>
        <v>0</v>
      </c>
      <c r="T122" s="111">
        <f>ROUND(IF(C122=0,0,IF((D122/C122)&gt;1,1,D122/C122)),2)</f>
        <v>0</v>
      </c>
      <c r="U122" s="128">
        <f>IF(C122=0,0,D122/C122)</f>
        <v>0</v>
      </c>
      <c r="V122"/>
    </row>
    <row r="123" spans="1:22" x14ac:dyDescent="0.25">
      <c r="A123" s="43" t="s">
        <v>31</v>
      </c>
      <c r="B123" s="10"/>
      <c r="C123" s="11"/>
      <c r="D123" s="12"/>
      <c r="E123" s="13"/>
      <c r="F123" s="14"/>
      <c r="G123" s="341">
        <f t="shared" si="20"/>
        <v>0</v>
      </c>
      <c r="H123" s="333"/>
      <c r="I123" s="336">
        <f t="shared" si="23"/>
        <v>0</v>
      </c>
      <c r="J123" s="164">
        <f t="shared" si="26"/>
        <v>0</v>
      </c>
      <c r="K123" s="13"/>
      <c r="L123" s="16"/>
      <c r="M123" s="16"/>
      <c r="N123" s="14"/>
      <c r="O123" s="243"/>
      <c r="P123" s="50">
        <f t="shared" si="24"/>
        <v>0</v>
      </c>
      <c r="Q123" s="17"/>
      <c r="R123" s="80"/>
      <c r="S123" s="50">
        <f t="shared" ref="S123:S142" si="27">SUM(P123*12+R123)</f>
        <v>0</v>
      </c>
      <c r="T123" s="111">
        <f t="shared" ref="T123:T142" si="28">ROUND(IF(C123=0,0,IF((D123/C123)&gt;1,1,D123/C123)),2)</f>
        <v>0</v>
      </c>
      <c r="U123" s="128">
        <f t="shared" ref="U123:U142" si="29">IF(C123=0,0,D123/C123)</f>
        <v>0</v>
      </c>
      <c r="V123"/>
    </row>
    <row r="124" spans="1:22" x14ac:dyDescent="0.25">
      <c r="A124" s="43" t="s">
        <v>32</v>
      </c>
      <c r="B124" s="10"/>
      <c r="C124" s="11"/>
      <c r="D124" s="12"/>
      <c r="E124" s="13"/>
      <c r="F124" s="14"/>
      <c r="G124" s="341">
        <f t="shared" si="20"/>
        <v>0</v>
      </c>
      <c r="H124" s="333"/>
      <c r="I124" s="336">
        <f t="shared" si="23"/>
        <v>0</v>
      </c>
      <c r="J124" s="164">
        <f t="shared" si="26"/>
        <v>0</v>
      </c>
      <c r="K124" s="13"/>
      <c r="L124" s="16"/>
      <c r="M124" s="16"/>
      <c r="N124" s="14"/>
      <c r="O124" s="243"/>
      <c r="P124" s="50">
        <f t="shared" si="24"/>
        <v>0</v>
      </c>
      <c r="Q124" s="17"/>
      <c r="R124" s="80"/>
      <c r="S124" s="50">
        <f t="shared" si="27"/>
        <v>0</v>
      </c>
      <c r="T124" s="111">
        <f t="shared" si="28"/>
        <v>0</v>
      </c>
      <c r="U124" s="128">
        <f t="shared" si="29"/>
        <v>0</v>
      </c>
      <c r="V124"/>
    </row>
    <row r="125" spans="1:22" x14ac:dyDescent="0.25">
      <c r="A125" s="43" t="s">
        <v>33</v>
      </c>
      <c r="B125" s="10"/>
      <c r="C125" s="11"/>
      <c r="D125" s="12"/>
      <c r="E125" s="13"/>
      <c r="F125" s="14"/>
      <c r="G125" s="341">
        <f t="shared" si="20"/>
        <v>0</v>
      </c>
      <c r="H125" s="333"/>
      <c r="I125" s="336">
        <f t="shared" si="23"/>
        <v>0</v>
      </c>
      <c r="J125" s="164">
        <f t="shared" si="26"/>
        <v>0</v>
      </c>
      <c r="K125" s="13"/>
      <c r="L125" s="16"/>
      <c r="M125" s="16"/>
      <c r="N125" s="14"/>
      <c r="O125" s="243"/>
      <c r="P125" s="50">
        <f t="shared" si="24"/>
        <v>0</v>
      </c>
      <c r="Q125" s="17"/>
      <c r="R125" s="80"/>
      <c r="S125" s="50">
        <f t="shared" si="27"/>
        <v>0</v>
      </c>
      <c r="T125" s="111">
        <f t="shared" si="28"/>
        <v>0</v>
      </c>
      <c r="U125" s="128">
        <f t="shared" si="29"/>
        <v>0</v>
      </c>
      <c r="V125"/>
    </row>
    <row r="126" spans="1:22" x14ac:dyDescent="0.25">
      <c r="A126" s="43" t="s">
        <v>34</v>
      </c>
      <c r="B126" s="10"/>
      <c r="C126" s="11"/>
      <c r="D126" s="12"/>
      <c r="E126" s="13"/>
      <c r="F126" s="14"/>
      <c r="G126" s="341">
        <f t="shared" si="20"/>
        <v>0</v>
      </c>
      <c r="H126" s="333"/>
      <c r="I126" s="336">
        <f t="shared" si="23"/>
        <v>0</v>
      </c>
      <c r="J126" s="164">
        <f t="shared" si="26"/>
        <v>0</v>
      </c>
      <c r="K126" s="13"/>
      <c r="L126" s="16"/>
      <c r="M126" s="16"/>
      <c r="N126" s="14"/>
      <c r="O126" s="243"/>
      <c r="P126" s="50">
        <f t="shared" si="24"/>
        <v>0</v>
      </c>
      <c r="Q126" s="17"/>
      <c r="R126" s="80"/>
      <c r="S126" s="50">
        <f t="shared" si="27"/>
        <v>0</v>
      </c>
      <c r="T126" s="111">
        <f t="shared" si="28"/>
        <v>0</v>
      </c>
      <c r="U126" s="128">
        <f t="shared" si="29"/>
        <v>0</v>
      </c>
      <c r="V126"/>
    </row>
    <row r="127" spans="1:22" x14ac:dyDescent="0.25">
      <c r="A127" s="43" t="s">
        <v>35</v>
      </c>
      <c r="B127" s="10"/>
      <c r="C127" s="11"/>
      <c r="D127" s="12"/>
      <c r="E127" s="13"/>
      <c r="F127" s="14"/>
      <c r="G127" s="341">
        <f t="shared" si="20"/>
        <v>0</v>
      </c>
      <c r="H127" s="333"/>
      <c r="I127" s="336">
        <f t="shared" si="23"/>
        <v>0</v>
      </c>
      <c r="J127" s="164">
        <f t="shared" si="26"/>
        <v>0</v>
      </c>
      <c r="K127" s="13"/>
      <c r="L127" s="16"/>
      <c r="M127" s="16"/>
      <c r="N127" s="14"/>
      <c r="O127" s="243"/>
      <c r="P127" s="50">
        <f t="shared" si="24"/>
        <v>0</v>
      </c>
      <c r="Q127" s="17"/>
      <c r="R127" s="80"/>
      <c r="S127" s="50">
        <f t="shared" si="27"/>
        <v>0</v>
      </c>
      <c r="T127" s="111">
        <f t="shared" si="28"/>
        <v>0</v>
      </c>
      <c r="U127" s="128">
        <f t="shared" si="29"/>
        <v>0</v>
      </c>
      <c r="V127"/>
    </row>
    <row r="128" spans="1:22" x14ac:dyDescent="0.25">
      <c r="A128" s="43" t="s">
        <v>36</v>
      </c>
      <c r="B128" s="10"/>
      <c r="C128" s="11"/>
      <c r="D128" s="12"/>
      <c r="E128" s="13"/>
      <c r="F128" s="14"/>
      <c r="G128" s="341">
        <f t="shared" si="20"/>
        <v>0</v>
      </c>
      <c r="H128" s="333"/>
      <c r="I128" s="336">
        <f t="shared" si="23"/>
        <v>0</v>
      </c>
      <c r="J128" s="164">
        <f t="shared" si="26"/>
        <v>0</v>
      </c>
      <c r="K128" s="13"/>
      <c r="L128" s="16"/>
      <c r="M128" s="16"/>
      <c r="N128" s="14"/>
      <c r="O128" s="243"/>
      <c r="P128" s="50">
        <f t="shared" si="24"/>
        <v>0</v>
      </c>
      <c r="Q128" s="17"/>
      <c r="R128" s="80"/>
      <c r="S128" s="50">
        <f t="shared" si="27"/>
        <v>0</v>
      </c>
      <c r="T128" s="111">
        <f t="shared" si="28"/>
        <v>0</v>
      </c>
      <c r="U128" s="128">
        <f t="shared" si="29"/>
        <v>0</v>
      </c>
      <c r="V128"/>
    </row>
    <row r="129" spans="1:22" x14ac:dyDescent="0.25">
      <c r="A129" s="43" t="s">
        <v>37</v>
      </c>
      <c r="B129" s="10"/>
      <c r="C129" s="11"/>
      <c r="D129" s="12"/>
      <c r="E129" s="13"/>
      <c r="F129" s="14"/>
      <c r="G129" s="341">
        <f t="shared" si="20"/>
        <v>0</v>
      </c>
      <c r="H129" s="333"/>
      <c r="I129" s="336">
        <f t="shared" si="23"/>
        <v>0</v>
      </c>
      <c r="J129" s="164">
        <f t="shared" si="26"/>
        <v>0</v>
      </c>
      <c r="K129" s="13"/>
      <c r="L129" s="16"/>
      <c r="M129" s="16"/>
      <c r="N129" s="14"/>
      <c r="O129" s="243"/>
      <c r="P129" s="50">
        <f t="shared" si="24"/>
        <v>0</v>
      </c>
      <c r="Q129" s="17"/>
      <c r="R129" s="80"/>
      <c r="S129" s="50">
        <f t="shared" si="27"/>
        <v>0</v>
      </c>
      <c r="T129" s="111">
        <f t="shared" si="28"/>
        <v>0</v>
      </c>
      <c r="U129" s="128">
        <f t="shared" si="29"/>
        <v>0</v>
      </c>
      <c r="V129"/>
    </row>
    <row r="130" spans="1:22" x14ac:dyDescent="0.25">
      <c r="A130" s="43" t="s">
        <v>38</v>
      </c>
      <c r="B130" s="10"/>
      <c r="C130" s="11"/>
      <c r="D130" s="12"/>
      <c r="E130" s="13"/>
      <c r="F130" s="14"/>
      <c r="G130" s="341">
        <f t="shared" si="20"/>
        <v>0</v>
      </c>
      <c r="H130" s="333"/>
      <c r="I130" s="336">
        <f t="shared" si="23"/>
        <v>0</v>
      </c>
      <c r="J130" s="164">
        <f t="shared" si="26"/>
        <v>0</v>
      </c>
      <c r="K130" s="13"/>
      <c r="L130" s="16"/>
      <c r="M130" s="16"/>
      <c r="N130" s="14"/>
      <c r="O130" s="243"/>
      <c r="P130" s="50">
        <f t="shared" si="24"/>
        <v>0</v>
      </c>
      <c r="Q130" s="17"/>
      <c r="R130" s="80"/>
      <c r="S130" s="50">
        <f t="shared" si="27"/>
        <v>0</v>
      </c>
      <c r="T130" s="111">
        <f t="shared" si="28"/>
        <v>0</v>
      </c>
      <c r="U130" s="128">
        <f t="shared" si="29"/>
        <v>0</v>
      </c>
      <c r="V130"/>
    </row>
    <row r="131" spans="1:22" x14ac:dyDescent="0.25">
      <c r="A131" s="43" t="s">
        <v>39</v>
      </c>
      <c r="B131" s="10"/>
      <c r="C131" s="11"/>
      <c r="D131" s="12"/>
      <c r="E131" s="13"/>
      <c r="F131" s="14"/>
      <c r="G131" s="341">
        <f t="shared" si="20"/>
        <v>0</v>
      </c>
      <c r="H131" s="333"/>
      <c r="I131" s="336">
        <f t="shared" si="23"/>
        <v>0</v>
      </c>
      <c r="J131" s="164">
        <f t="shared" si="26"/>
        <v>0</v>
      </c>
      <c r="K131" s="13"/>
      <c r="L131" s="16"/>
      <c r="M131" s="16"/>
      <c r="N131" s="14"/>
      <c r="O131" s="243"/>
      <c r="P131" s="50">
        <f t="shared" si="24"/>
        <v>0</v>
      </c>
      <c r="Q131" s="17"/>
      <c r="R131" s="80"/>
      <c r="S131" s="50">
        <f t="shared" si="27"/>
        <v>0</v>
      </c>
      <c r="T131" s="111">
        <f t="shared" si="28"/>
        <v>0</v>
      </c>
      <c r="U131" s="128">
        <f t="shared" si="29"/>
        <v>0</v>
      </c>
      <c r="V131"/>
    </row>
    <row r="132" spans="1:22" x14ac:dyDescent="0.25">
      <c r="A132" s="43" t="s">
        <v>40</v>
      </c>
      <c r="B132" s="10"/>
      <c r="C132" s="11"/>
      <c r="D132" s="12"/>
      <c r="E132" s="13"/>
      <c r="F132" s="14"/>
      <c r="G132" s="341">
        <f t="shared" si="20"/>
        <v>0</v>
      </c>
      <c r="H132" s="333"/>
      <c r="I132" s="336">
        <f t="shared" si="23"/>
        <v>0</v>
      </c>
      <c r="J132" s="164">
        <f t="shared" si="26"/>
        <v>0</v>
      </c>
      <c r="K132" s="13"/>
      <c r="L132" s="16"/>
      <c r="M132" s="16"/>
      <c r="N132" s="14"/>
      <c r="O132" s="243"/>
      <c r="P132" s="50">
        <f t="shared" si="24"/>
        <v>0</v>
      </c>
      <c r="Q132" s="17"/>
      <c r="R132" s="80"/>
      <c r="S132" s="50">
        <f t="shared" si="27"/>
        <v>0</v>
      </c>
      <c r="T132" s="111">
        <f t="shared" si="28"/>
        <v>0</v>
      </c>
      <c r="U132" s="128">
        <f t="shared" si="29"/>
        <v>0</v>
      </c>
      <c r="V132"/>
    </row>
    <row r="133" spans="1:22" x14ac:dyDescent="0.25">
      <c r="A133" s="43" t="s">
        <v>41</v>
      </c>
      <c r="B133" s="10"/>
      <c r="C133" s="11"/>
      <c r="D133" s="12"/>
      <c r="E133" s="13"/>
      <c r="F133" s="14"/>
      <c r="G133" s="341">
        <f t="shared" si="20"/>
        <v>0</v>
      </c>
      <c r="H133" s="333"/>
      <c r="I133" s="336">
        <f t="shared" si="23"/>
        <v>0</v>
      </c>
      <c r="J133" s="164">
        <f t="shared" si="26"/>
        <v>0</v>
      </c>
      <c r="K133" s="13"/>
      <c r="L133" s="16"/>
      <c r="M133" s="16"/>
      <c r="N133" s="14"/>
      <c r="O133" s="243"/>
      <c r="P133" s="50">
        <f t="shared" si="24"/>
        <v>0</v>
      </c>
      <c r="Q133" s="17"/>
      <c r="R133" s="80"/>
      <c r="S133" s="50">
        <f t="shared" si="27"/>
        <v>0</v>
      </c>
      <c r="T133" s="111">
        <f t="shared" si="28"/>
        <v>0</v>
      </c>
      <c r="U133" s="128">
        <f t="shared" si="29"/>
        <v>0</v>
      </c>
      <c r="V133"/>
    </row>
    <row r="134" spans="1:22" x14ac:dyDescent="0.25">
      <c r="A134" s="43" t="s">
        <v>42</v>
      </c>
      <c r="B134" s="10"/>
      <c r="C134" s="11"/>
      <c r="D134" s="12"/>
      <c r="E134" s="13"/>
      <c r="F134" s="14"/>
      <c r="G134" s="341">
        <f t="shared" si="20"/>
        <v>0</v>
      </c>
      <c r="H134" s="333"/>
      <c r="I134" s="336">
        <f t="shared" si="23"/>
        <v>0</v>
      </c>
      <c r="J134" s="164">
        <f t="shared" si="26"/>
        <v>0</v>
      </c>
      <c r="K134" s="13"/>
      <c r="L134" s="16"/>
      <c r="M134" s="16"/>
      <c r="N134" s="14"/>
      <c r="O134" s="243"/>
      <c r="P134" s="50">
        <f t="shared" si="24"/>
        <v>0</v>
      </c>
      <c r="Q134" s="17"/>
      <c r="R134" s="80"/>
      <c r="S134" s="50">
        <f t="shared" si="27"/>
        <v>0</v>
      </c>
      <c r="T134" s="111">
        <f t="shared" si="28"/>
        <v>0</v>
      </c>
      <c r="U134" s="128">
        <f t="shared" si="29"/>
        <v>0</v>
      </c>
      <c r="V134"/>
    </row>
    <row r="135" spans="1:22" x14ac:dyDescent="0.25">
      <c r="A135" s="43" t="s">
        <v>43</v>
      </c>
      <c r="B135" s="10"/>
      <c r="C135" s="11"/>
      <c r="D135" s="12"/>
      <c r="E135" s="13"/>
      <c r="F135" s="14"/>
      <c r="G135" s="341">
        <f t="shared" si="20"/>
        <v>0</v>
      </c>
      <c r="H135" s="333"/>
      <c r="I135" s="336">
        <f t="shared" si="23"/>
        <v>0</v>
      </c>
      <c r="J135" s="164">
        <f t="shared" si="26"/>
        <v>0</v>
      </c>
      <c r="K135" s="13"/>
      <c r="L135" s="16"/>
      <c r="M135" s="16"/>
      <c r="N135" s="14"/>
      <c r="O135" s="243"/>
      <c r="P135" s="50">
        <f t="shared" si="24"/>
        <v>0</v>
      </c>
      <c r="Q135" s="17"/>
      <c r="R135" s="80"/>
      <c r="S135" s="50">
        <f t="shared" si="27"/>
        <v>0</v>
      </c>
      <c r="T135" s="111">
        <f t="shared" si="28"/>
        <v>0</v>
      </c>
      <c r="U135" s="128">
        <f t="shared" si="29"/>
        <v>0</v>
      </c>
      <c r="V135"/>
    </row>
    <row r="136" spans="1:22" x14ac:dyDescent="0.25">
      <c r="A136" s="43" t="s">
        <v>44</v>
      </c>
      <c r="B136" s="10"/>
      <c r="C136" s="11"/>
      <c r="D136" s="12"/>
      <c r="E136" s="13"/>
      <c r="F136" s="14"/>
      <c r="G136" s="341">
        <f t="shared" si="20"/>
        <v>0</v>
      </c>
      <c r="H136" s="333"/>
      <c r="I136" s="336">
        <f t="shared" si="23"/>
        <v>0</v>
      </c>
      <c r="J136" s="164">
        <f t="shared" si="26"/>
        <v>0</v>
      </c>
      <c r="K136" s="13"/>
      <c r="L136" s="16"/>
      <c r="M136" s="16"/>
      <c r="N136" s="14"/>
      <c r="O136" s="243"/>
      <c r="P136" s="50">
        <f t="shared" si="24"/>
        <v>0</v>
      </c>
      <c r="Q136" s="17"/>
      <c r="R136" s="80"/>
      <c r="S136" s="50">
        <f t="shared" si="27"/>
        <v>0</v>
      </c>
      <c r="T136" s="111">
        <f t="shared" si="28"/>
        <v>0</v>
      </c>
      <c r="U136" s="128">
        <f t="shared" si="29"/>
        <v>0</v>
      </c>
      <c r="V136"/>
    </row>
    <row r="137" spans="1:22" x14ac:dyDescent="0.25">
      <c r="A137" s="43" t="s">
        <v>45</v>
      </c>
      <c r="B137" s="10"/>
      <c r="C137" s="11"/>
      <c r="D137" s="12"/>
      <c r="E137" s="13"/>
      <c r="F137" s="14"/>
      <c r="G137" s="341">
        <f t="shared" si="20"/>
        <v>0</v>
      </c>
      <c r="H137" s="333"/>
      <c r="I137" s="336">
        <f t="shared" si="23"/>
        <v>0</v>
      </c>
      <c r="J137" s="164">
        <f t="shared" si="26"/>
        <v>0</v>
      </c>
      <c r="K137" s="13"/>
      <c r="L137" s="16"/>
      <c r="M137" s="16"/>
      <c r="N137" s="14"/>
      <c r="O137" s="243"/>
      <c r="P137" s="50">
        <f t="shared" si="24"/>
        <v>0</v>
      </c>
      <c r="Q137" s="17"/>
      <c r="R137" s="80"/>
      <c r="S137" s="50">
        <f t="shared" si="27"/>
        <v>0</v>
      </c>
      <c r="T137" s="111">
        <f t="shared" si="28"/>
        <v>0</v>
      </c>
      <c r="U137" s="128">
        <f t="shared" si="29"/>
        <v>0</v>
      </c>
      <c r="V137"/>
    </row>
    <row r="138" spans="1:22" x14ac:dyDescent="0.25">
      <c r="A138" s="43" t="s">
        <v>46</v>
      </c>
      <c r="B138" s="10"/>
      <c r="C138" s="11"/>
      <c r="D138" s="12"/>
      <c r="E138" s="13"/>
      <c r="F138" s="14"/>
      <c r="G138" s="341">
        <f t="shared" si="20"/>
        <v>0</v>
      </c>
      <c r="H138" s="333"/>
      <c r="I138" s="336">
        <f t="shared" si="23"/>
        <v>0</v>
      </c>
      <c r="J138" s="164">
        <f t="shared" si="26"/>
        <v>0</v>
      </c>
      <c r="K138" s="13"/>
      <c r="L138" s="16"/>
      <c r="M138" s="16"/>
      <c r="N138" s="14"/>
      <c r="O138" s="243"/>
      <c r="P138" s="50">
        <f t="shared" si="24"/>
        <v>0</v>
      </c>
      <c r="Q138" s="17"/>
      <c r="R138" s="80"/>
      <c r="S138" s="50">
        <f t="shared" si="27"/>
        <v>0</v>
      </c>
      <c r="T138" s="111">
        <f t="shared" si="28"/>
        <v>0</v>
      </c>
      <c r="U138" s="128">
        <f t="shared" si="29"/>
        <v>0</v>
      </c>
      <c r="V138"/>
    </row>
    <row r="139" spans="1:22" x14ac:dyDescent="0.25">
      <c r="A139" s="43" t="s">
        <v>47</v>
      </c>
      <c r="B139" s="10"/>
      <c r="C139" s="11"/>
      <c r="D139" s="12"/>
      <c r="E139" s="13"/>
      <c r="F139" s="14"/>
      <c r="G139" s="341">
        <f t="shared" si="20"/>
        <v>0</v>
      </c>
      <c r="H139" s="333"/>
      <c r="I139" s="336">
        <f t="shared" si="23"/>
        <v>0</v>
      </c>
      <c r="J139" s="164">
        <f t="shared" si="26"/>
        <v>0</v>
      </c>
      <c r="K139" s="13"/>
      <c r="L139" s="16"/>
      <c r="M139" s="16"/>
      <c r="N139" s="14"/>
      <c r="O139" s="243"/>
      <c r="P139" s="50">
        <f t="shared" si="24"/>
        <v>0</v>
      </c>
      <c r="Q139" s="17"/>
      <c r="R139" s="80"/>
      <c r="S139" s="50">
        <f t="shared" si="27"/>
        <v>0</v>
      </c>
      <c r="T139" s="111">
        <f t="shared" si="28"/>
        <v>0</v>
      </c>
      <c r="U139" s="128">
        <f t="shared" si="29"/>
        <v>0</v>
      </c>
      <c r="V139"/>
    </row>
    <row r="140" spans="1:22" x14ac:dyDescent="0.25">
      <c r="A140" s="43" t="s">
        <v>48</v>
      </c>
      <c r="B140" s="10"/>
      <c r="C140" s="11"/>
      <c r="D140" s="12"/>
      <c r="E140" s="13"/>
      <c r="F140" s="14"/>
      <c r="G140" s="341">
        <f t="shared" si="20"/>
        <v>0</v>
      </c>
      <c r="H140" s="333"/>
      <c r="I140" s="336">
        <f t="shared" si="23"/>
        <v>0</v>
      </c>
      <c r="J140" s="164">
        <f t="shared" si="26"/>
        <v>0</v>
      </c>
      <c r="K140" s="13"/>
      <c r="L140" s="16"/>
      <c r="M140" s="16"/>
      <c r="N140" s="14"/>
      <c r="O140" s="243"/>
      <c r="P140" s="50">
        <f t="shared" si="24"/>
        <v>0</v>
      </c>
      <c r="Q140" s="17"/>
      <c r="R140" s="80"/>
      <c r="S140" s="50">
        <f t="shared" si="27"/>
        <v>0</v>
      </c>
      <c r="T140" s="111">
        <f t="shared" si="28"/>
        <v>0</v>
      </c>
      <c r="U140" s="128">
        <f t="shared" si="29"/>
        <v>0</v>
      </c>
      <c r="V140"/>
    </row>
    <row r="141" spans="1:22" x14ac:dyDescent="0.25">
      <c r="A141" s="43" t="s">
        <v>49</v>
      </c>
      <c r="B141" s="10"/>
      <c r="C141" s="11"/>
      <c r="D141" s="12"/>
      <c r="E141" s="13"/>
      <c r="F141" s="14"/>
      <c r="G141" s="341">
        <f t="shared" si="20"/>
        <v>0</v>
      </c>
      <c r="H141" s="333"/>
      <c r="I141" s="336">
        <f t="shared" si="23"/>
        <v>0</v>
      </c>
      <c r="J141" s="164">
        <f t="shared" si="26"/>
        <v>0</v>
      </c>
      <c r="K141" s="13"/>
      <c r="L141" s="16"/>
      <c r="M141" s="16"/>
      <c r="N141" s="14"/>
      <c r="O141" s="243"/>
      <c r="P141" s="50">
        <f t="shared" si="24"/>
        <v>0</v>
      </c>
      <c r="Q141" s="17"/>
      <c r="R141" s="80"/>
      <c r="S141" s="50">
        <f t="shared" si="27"/>
        <v>0</v>
      </c>
      <c r="T141" s="111">
        <f t="shared" si="28"/>
        <v>0</v>
      </c>
      <c r="U141" s="128">
        <f t="shared" si="29"/>
        <v>0</v>
      </c>
      <c r="V141"/>
    </row>
    <row r="142" spans="1:22" x14ac:dyDescent="0.25">
      <c r="A142" s="43" t="s">
        <v>50</v>
      </c>
      <c r="B142" s="10"/>
      <c r="C142" s="11"/>
      <c r="D142" s="12"/>
      <c r="E142" s="13"/>
      <c r="F142" s="14"/>
      <c r="G142" s="341">
        <f t="shared" si="20"/>
        <v>0</v>
      </c>
      <c r="H142" s="333"/>
      <c r="I142" s="336">
        <f t="shared" si="23"/>
        <v>0</v>
      </c>
      <c r="J142" s="164">
        <f t="shared" si="26"/>
        <v>0</v>
      </c>
      <c r="K142" s="13"/>
      <c r="L142" s="16"/>
      <c r="M142" s="16"/>
      <c r="N142" s="14"/>
      <c r="O142" s="243"/>
      <c r="P142" s="50">
        <f t="shared" si="24"/>
        <v>0</v>
      </c>
      <c r="Q142" s="17"/>
      <c r="R142" s="80"/>
      <c r="S142" s="50">
        <f t="shared" si="27"/>
        <v>0</v>
      </c>
      <c r="T142" s="111">
        <f t="shared" si="28"/>
        <v>0</v>
      </c>
      <c r="U142" s="128">
        <f t="shared" si="29"/>
        <v>0</v>
      </c>
      <c r="V142"/>
    </row>
    <row r="143" spans="1:22" x14ac:dyDescent="0.25">
      <c r="A143" s="9" t="s">
        <v>51</v>
      </c>
      <c r="B143" s="10"/>
      <c r="C143" s="11"/>
      <c r="D143" s="12"/>
      <c r="E143" s="13"/>
      <c r="F143" s="132"/>
      <c r="G143" s="341">
        <f t="shared" si="20"/>
        <v>0</v>
      </c>
      <c r="H143" s="333"/>
      <c r="I143" s="336">
        <f t="shared" si="23"/>
        <v>0</v>
      </c>
      <c r="J143" s="164">
        <f t="shared" si="26"/>
        <v>0</v>
      </c>
      <c r="K143" s="13"/>
      <c r="L143" s="16"/>
      <c r="M143" s="16"/>
      <c r="N143" s="14"/>
      <c r="O143" s="243"/>
      <c r="P143" s="50">
        <f t="shared" si="24"/>
        <v>0</v>
      </c>
      <c r="Q143" s="17"/>
      <c r="R143" s="80"/>
      <c r="S143" s="50">
        <f t="shared" si="25"/>
        <v>0</v>
      </c>
      <c r="T143" s="111">
        <f t="shared" ref="T143:T168" si="30">ROUND(IF(C143=0,0,IF((D143/C143)&gt;1,1,D143/C143)),2)</f>
        <v>0</v>
      </c>
      <c r="U143" s="128">
        <f t="shared" si="22"/>
        <v>0</v>
      </c>
      <c r="V143"/>
    </row>
    <row r="144" spans="1:22" x14ac:dyDescent="0.25">
      <c r="A144" s="9" t="s">
        <v>52</v>
      </c>
      <c r="B144" s="10"/>
      <c r="C144" s="11"/>
      <c r="D144" s="12"/>
      <c r="E144" s="13"/>
      <c r="F144" s="132"/>
      <c r="G144" s="341">
        <f t="shared" si="20"/>
        <v>0</v>
      </c>
      <c r="H144" s="333"/>
      <c r="I144" s="336">
        <f t="shared" si="23"/>
        <v>0</v>
      </c>
      <c r="J144" s="164">
        <f t="shared" si="26"/>
        <v>0</v>
      </c>
      <c r="K144" s="13"/>
      <c r="L144" s="16"/>
      <c r="M144" s="16"/>
      <c r="N144" s="14"/>
      <c r="O144" s="243"/>
      <c r="P144" s="50">
        <f t="shared" si="24"/>
        <v>0</v>
      </c>
      <c r="Q144" s="17"/>
      <c r="R144" s="80"/>
      <c r="S144" s="50">
        <f t="shared" si="25"/>
        <v>0</v>
      </c>
      <c r="T144" s="111">
        <f t="shared" si="30"/>
        <v>0</v>
      </c>
      <c r="U144" s="116">
        <f t="shared" si="22"/>
        <v>0</v>
      </c>
      <c r="V144"/>
    </row>
    <row r="145" spans="1:22" x14ac:dyDescent="0.25">
      <c r="A145" s="43" t="s">
        <v>53</v>
      </c>
      <c r="B145" s="10"/>
      <c r="C145" s="11"/>
      <c r="D145" s="12"/>
      <c r="E145" s="13"/>
      <c r="F145" s="14"/>
      <c r="G145" s="341">
        <f t="shared" si="20"/>
        <v>0</v>
      </c>
      <c r="H145" s="333"/>
      <c r="I145" s="336">
        <f t="shared" si="23"/>
        <v>0</v>
      </c>
      <c r="J145" s="164">
        <f t="shared" si="26"/>
        <v>0</v>
      </c>
      <c r="K145" s="13"/>
      <c r="L145" s="16"/>
      <c r="M145" s="16"/>
      <c r="N145" s="14"/>
      <c r="O145" s="243"/>
      <c r="P145" s="50">
        <f t="shared" si="24"/>
        <v>0</v>
      </c>
      <c r="Q145" s="17"/>
      <c r="R145" s="80"/>
      <c r="S145" s="50">
        <f t="shared" si="25"/>
        <v>0</v>
      </c>
      <c r="T145" s="111">
        <f t="shared" si="30"/>
        <v>0</v>
      </c>
      <c r="U145" s="128">
        <f t="shared" si="22"/>
        <v>0</v>
      </c>
      <c r="V145"/>
    </row>
    <row r="146" spans="1:22" x14ac:dyDescent="0.25">
      <c r="A146" s="43" t="s">
        <v>54</v>
      </c>
      <c r="B146" s="10"/>
      <c r="C146" s="11"/>
      <c r="D146" s="12"/>
      <c r="E146" s="13"/>
      <c r="F146" s="14"/>
      <c r="G146" s="341">
        <f t="shared" si="20"/>
        <v>0</v>
      </c>
      <c r="H146" s="333"/>
      <c r="I146" s="336">
        <f t="shared" si="23"/>
        <v>0</v>
      </c>
      <c r="J146" s="164">
        <f t="shared" si="26"/>
        <v>0</v>
      </c>
      <c r="K146" s="13"/>
      <c r="L146" s="16"/>
      <c r="M146" s="16"/>
      <c r="N146" s="14"/>
      <c r="O146" s="243"/>
      <c r="P146" s="50">
        <f t="shared" si="24"/>
        <v>0</v>
      </c>
      <c r="Q146" s="17"/>
      <c r="R146" s="80"/>
      <c r="S146" s="50">
        <f t="shared" si="25"/>
        <v>0</v>
      </c>
      <c r="T146" s="111">
        <f t="shared" si="30"/>
        <v>0</v>
      </c>
      <c r="U146" s="128">
        <f t="shared" si="22"/>
        <v>0</v>
      </c>
      <c r="V146"/>
    </row>
    <row r="147" spans="1:22" x14ac:dyDescent="0.25">
      <c r="A147" s="9" t="s">
        <v>55</v>
      </c>
      <c r="B147" s="10"/>
      <c r="C147" s="11"/>
      <c r="D147" s="12"/>
      <c r="E147" s="13"/>
      <c r="F147" s="14"/>
      <c r="G147" s="341">
        <f t="shared" si="20"/>
        <v>0</v>
      </c>
      <c r="H147" s="333"/>
      <c r="I147" s="336">
        <f t="shared" si="23"/>
        <v>0</v>
      </c>
      <c r="J147" s="164">
        <f t="shared" si="26"/>
        <v>0</v>
      </c>
      <c r="K147" s="13"/>
      <c r="L147" s="16"/>
      <c r="M147" s="16"/>
      <c r="N147" s="14"/>
      <c r="O147" s="243"/>
      <c r="P147" s="50">
        <f t="shared" si="24"/>
        <v>0</v>
      </c>
      <c r="Q147" s="17"/>
      <c r="R147" s="80"/>
      <c r="S147" s="50">
        <f t="shared" si="25"/>
        <v>0</v>
      </c>
      <c r="T147" s="111">
        <f t="shared" si="30"/>
        <v>0</v>
      </c>
      <c r="U147" s="116">
        <f t="shared" si="22"/>
        <v>0</v>
      </c>
      <c r="V147"/>
    </row>
    <row r="148" spans="1:22" x14ac:dyDescent="0.25">
      <c r="A148" s="9" t="s">
        <v>56</v>
      </c>
      <c r="B148" s="10"/>
      <c r="C148" s="11"/>
      <c r="D148" s="12"/>
      <c r="E148" s="13"/>
      <c r="F148" s="14"/>
      <c r="G148" s="341">
        <f t="shared" si="20"/>
        <v>0</v>
      </c>
      <c r="H148" s="333"/>
      <c r="I148" s="336">
        <f t="shared" si="23"/>
        <v>0</v>
      </c>
      <c r="J148" s="164">
        <f t="shared" si="26"/>
        <v>0</v>
      </c>
      <c r="K148" s="13"/>
      <c r="L148" s="16"/>
      <c r="M148" s="16"/>
      <c r="N148" s="14"/>
      <c r="O148" s="243"/>
      <c r="P148" s="50">
        <f t="shared" si="24"/>
        <v>0</v>
      </c>
      <c r="Q148" s="17"/>
      <c r="R148" s="80"/>
      <c r="S148" s="50">
        <f t="shared" si="25"/>
        <v>0</v>
      </c>
      <c r="T148" s="111">
        <f t="shared" si="30"/>
        <v>0</v>
      </c>
      <c r="U148" s="116">
        <f t="shared" si="22"/>
        <v>0</v>
      </c>
      <c r="V148"/>
    </row>
    <row r="149" spans="1:22" x14ac:dyDescent="0.25">
      <c r="A149" s="43" t="s">
        <v>57</v>
      </c>
      <c r="B149" s="10"/>
      <c r="C149" s="11"/>
      <c r="D149" s="12"/>
      <c r="E149" s="13"/>
      <c r="F149" s="14"/>
      <c r="G149" s="341">
        <f t="shared" si="20"/>
        <v>0</v>
      </c>
      <c r="H149" s="333"/>
      <c r="I149" s="336">
        <f t="shared" si="23"/>
        <v>0</v>
      </c>
      <c r="J149" s="164">
        <f t="shared" si="26"/>
        <v>0</v>
      </c>
      <c r="K149" s="13"/>
      <c r="L149" s="16"/>
      <c r="M149" s="16"/>
      <c r="N149" s="14"/>
      <c r="O149" s="243"/>
      <c r="P149" s="50">
        <f t="shared" si="24"/>
        <v>0</v>
      </c>
      <c r="Q149" s="17"/>
      <c r="R149" s="80"/>
      <c r="S149" s="50">
        <f t="shared" si="25"/>
        <v>0</v>
      </c>
      <c r="T149" s="111">
        <f t="shared" si="30"/>
        <v>0</v>
      </c>
      <c r="U149" s="128">
        <f t="shared" si="22"/>
        <v>0</v>
      </c>
      <c r="V149"/>
    </row>
    <row r="150" spans="1:22" x14ac:dyDescent="0.25">
      <c r="A150" s="43" t="s">
        <v>58</v>
      </c>
      <c r="B150" s="10"/>
      <c r="C150" s="11"/>
      <c r="D150" s="12"/>
      <c r="E150" s="13"/>
      <c r="F150" s="14"/>
      <c r="G150" s="341">
        <f t="shared" si="20"/>
        <v>0</v>
      </c>
      <c r="H150" s="333"/>
      <c r="I150" s="336">
        <f t="shared" si="23"/>
        <v>0</v>
      </c>
      <c r="J150" s="164">
        <f t="shared" si="26"/>
        <v>0</v>
      </c>
      <c r="K150" s="13"/>
      <c r="L150" s="16"/>
      <c r="M150" s="16"/>
      <c r="N150" s="14"/>
      <c r="O150" s="243"/>
      <c r="P150" s="50">
        <f t="shared" si="24"/>
        <v>0</v>
      </c>
      <c r="Q150" s="17"/>
      <c r="R150" s="80"/>
      <c r="S150" s="50">
        <f t="shared" si="25"/>
        <v>0</v>
      </c>
      <c r="T150" s="111">
        <f t="shared" si="30"/>
        <v>0</v>
      </c>
      <c r="U150" s="128">
        <f t="shared" si="22"/>
        <v>0</v>
      </c>
      <c r="V150"/>
    </row>
    <row r="151" spans="1:22" x14ac:dyDescent="0.25">
      <c r="A151" s="43" t="s">
        <v>59</v>
      </c>
      <c r="B151" s="10"/>
      <c r="C151" s="11"/>
      <c r="D151" s="12"/>
      <c r="E151" s="13"/>
      <c r="F151" s="14"/>
      <c r="G151" s="341">
        <f t="shared" si="20"/>
        <v>0</v>
      </c>
      <c r="H151" s="333"/>
      <c r="I151" s="336">
        <f t="shared" si="23"/>
        <v>0</v>
      </c>
      <c r="J151" s="164">
        <f t="shared" si="26"/>
        <v>0</v>
      </c>
      <c r="K151" s="13"/>
      <c r="L151" s="16"/>
      <c r="M151" s="16"/>
      <c r="N151" s="14"/>
      <c r="O151" s="243"/>
      <c r="P151" s="50">
        <f t="shared" si="24"/>
        <v>0</v>
      </c>
      <c r="Q151" s="17"/>
      <c r="R151" s="80"/>
      <c r="S151" s="50">
        <f t="shared" si="25"/>
        <v>0</v>
      </c>
      <c r="T151" s="111">
        <f t="shared" si="30"/>
        <v>0</v>
      </c>
      <c r="U151" s="128">
        <f t="shared" si="22"/>
        <v>0</v>
      </c>
      <c r="V151"/>
    </row>
    <row r="152" spans="1:22" x14ac:dyDescent="0.25">
      <c r="A152" s="43" t="s">
        <v>60</v>
      </c>
      <c r="B152" s="10"/>
      <c r="C152" s="11"/>
      <c r="D152" s="12"/>
      <c r="E152" s="13"/>
      <c r="F152" s="14"/>
      <c r="G152" s="341">
        <f t="shared" si="20"/>
        <v>0</v>
      </c>
      <c r="H152" s="333"/>
      <c r="I152" s="336">
        <f t="shared" si="23"/>
        <v>0</v>
      </c>
      <c r="J152" s="164">
        <f t="shared" si="26"/>
        <v>0</v>
      </c>
      <c r="K152" s="13"/>
      <c r="L152" s="16"/>
      <c r="M152" s="16"/>
      <c r="N152" s="14"/>
      <c r="O152" s="243"/>
      <c r="P152" s="50">
        <f t="shared" si="24"/>
        <v>0</v>
      </c>
      <c r="Q152" s="17"/>
      <c r="R152" s="80"/>
      <c r="S152" s="50">
        <f t="shared" si="25"/>
        <v>0</v>
      </c>
      <c r="T152" s="111">
        <f t="shared" si="30"/>
        <v>0</v>
      </c>
      <c r="U152" s="128">
        <f t="shared" si="22"/>
        <v>0</v>
      </c>
      <c r="V152"/>
    </row>
    <row r="153" spans="1:22" x14ac:dyDescent="0.25">
      <c r="A153" s="43" t="s">
        <v>61</v>
      </c>
      <c r="B153" s="10"/>
      <c r="C153" s="11"/>
      <c r="D153" s="12"/>
      <c r="E153" s="13"/>
      <c r="F153" s="14"/>
      <c r="G153" s="341">
        <f t="shared" si="20"/>
        <v>0</v>
      </c>
      <c r="H153" s="333"/>
      <c r="I153" s="336">
        <f t="shared" si="23"/>
        <v>0</v>
      </c>
      <c r="J153" s="164">
        <f t="shared" si="26"/>
        <v>0</v>
      </c>
      <c r="K153" s="13"/>
      <c r="L153" s="16"/>
      <c r="M153" s="16"/>
      <c r="N153" s="14"/>
      <c r="O153" s="243"/>
      <c r="P153" s="50">
        <f t="shared" si="24"/>
        <v>0</v>
      </c>
      <c r="Q153" s="17"/>
      <c r="R153" s="80"/>
      <c r="S153" s="50">
        <f t="shared" si="25"/>
        <v>0</v>
      </c>
      <c r="T153" s="111">
        <f t="shared" si="30"/>
        <v>0</v>
      </c>
      <c r="U153" s="128">
        <f t="shared" si="22"/>
        <v>0</v>
      </c>
      <c r="V153"/>
    </row>
    <row r="154" spans="1:22" x14ac:dyDescent="0.25">
      <c r="A154" s="43" t="s">
        <v>62</v>
      </c>
      <c r="B154" s="10"/>
      <c r="C154" s="11"/>
      <c r="D154" s="12"/>
      <c r="E154" s="13"/>
      <c r="F154" s="14"/>
      <c r="G154" s="341">
        <f t="shared" si="20"/>
        <v>0</v>
      </c>
      <c r="H154" s="333"/>
      <c r="I154" s="336">
        <f t="shared" si="23"/>
        <v>0</v>
      </c>
      <c r="J154" s="164">
        <f t="shared" si="26"/>
        <v>0</v>
      </c>
      <c r="K154" s="13"/>
      <c r="L154" s="16"/>
      <c r="M154" s="16"/>
      <c r="N154" s="14"/>
      <c r="O154" s="243"/>
      <c r="P154" s="50">
        <f t="shared" si="24"/>
        <v>0</v>
      </c>
      <c r="Q154" s="17"/>
      <c r="R154" s="80"/>
      <c r="S154" s="50">
        <f t="shared" si="25"/>
        <v>0</v>
      </c>
      <c r="T154" s="111">
        <f t="shared" si="30"/>
        <v>0</v>
      </c>
      <c r="U154" s="128">
        <f t="shared" si="22"/>
        <v>0</v>
      </c>
      <c r="V154"/>
    </row>
    <row r="155" spans="1:22" x14ac:dyDescent="0.25">
      <c r="A155" s="43" t="s">
        <v>63</v>
      </c>
      <c r="B155" s="10"/>
      <c r="C155" s="11"/>
      <c r="D155" s="12"/>
      <c r="E155" s="13"/>
      <c r="F155" s="14"/>
      <c r="G155" s="341">
        <f t="shared" si="20"/>
        <v>0</v>
      </c>
      <c r="H155" s="333"/>
      <c r="I155" s="336">
        <f t="shared" si="23"/>
        <v>0</v>
      </c>
      <c r="J155" s="164">
        <f t="shared" si="26"/>
        <v>0</v>
      </c>
      <c r="K155" s="13"/>
      <c r="L155" s="16"/>
      <c r="M155" s="16"/>
      <c r="N155" s="14"/>
      <c r="O155" s="243"/>
      <c r="P155" s="50">
        <f t="shared" si="24"/>
        <v>0</v>
      </c>
      <c r="Q155" s="17"/>
      <c r="R155" s="80"/>
      <c r="S155" s="50">
        <f t="shared" si="25"/>
        <v>0</v>
      </c>
      <c r="T155" s="111">
        <f t="shared" si="30"/>
        <v>0</v>
      </c>
      <c r="U155" s="128">
        <f t="shared" si="22"/>
        <v>0</v>
      </c>
      <c r="V155"/>
    </row>
    <row r="156" spans="1:22" x14ac:dyDescent="0.25">
      <c r="A156" s="43" t="s">
        <v>64</v>
      </c>
      <c r="B156" s="10"/>
      <c r="C156" s="11"/>
      <c r="D156" s="12"/>
      <c r="E156" s="13"/>
      <c r="F156" s="14"/>
      <c r="G156" s="341">
        <f t="shared" si="20"/>
        <v>0</v>
      </c>
      <c r="H156" s="333"/>
      <c r="I156" s="336">
        <f t="shared" si="23"/>
        <v>0</v>
      </c>
      <c r="J156" s="164">
        <f t="shared" si="26"/>
        <v>0</v>
      </c>
      <c r="K156" s="13"/>
      <c r="L156" s="16"/>
      <c r="M156" s="16"/>
      <c r="N156" s="14"/>
      <c r="O156" s="243"/>
      <c r="P156" s="50">
        <f t="shared" si="24"/>
        <v>0</v>
      </c>
      <c r="Q156" s="17"/>
      <c r="R156" s="80"/>
      <c r="S156" s="50">
        <f t="shared" si="25"/>
        <v>0</v>
      </c>
      <c r="T156" s="111">
        <f t="shared" si="30"/>
        <v>0</v>
      </c>
      <c r="U156" s="128">
        <f t="shared" si="22"/>
        <v>0</v>
      </c>
      <c r="V156"/>
    </row>
    <row r="157" spans="1:22" x14ac:dyDescent="0.25">
      <c r="A157" s="43" t="s">
        <v>65</v>
      </c>
      <c r="B157" s="10"/>
      <c r="C157" s="11"/>
      <c r="D157" s="12"/>
      <c r="E157" s="13"/>
      <c r="F157" s="14"/>
      <c r="G157" s="341">
        <f t="shared" si="20"/>
        <v>0</v>
      </c>
      <c r="H157" s="333"/>
      <c r="I157" s="336">
        <f t="shared" si="23"/>
        <v>0</v>
      </c>
      <c r="J157" s="164">
        <f t="shared" si="26"/>
        <v>0</v>
      </c>
      <c r="K157" s="13"/>
      <c r="L157" s="16"/>
      <c r="M157" s="16"/>
      <c r="N157" s="14"/>
      <c r="O157" s="243"/>
      <c r="P157" s="50">
        <f t="shared" si="24"/>
        <v>0</v>
      </c>
      <c r="Q157" s="17"/>
      <c r="R157" s="80"/>
      <c r="S157" s="50">
        <f t="shared" si="25"/>
        <v>0</v>
      </c>
      <c r="T157" s="111">
        <f t="shared" si="30"/>
        <v>0</v>
      </c>
      <c r="U157" s="128">
        <f t="shared" si="22"/>
        <v>0</v>
      </c>
      <c r="V157"/>
    </row>
    <row r="158" spans="1:22" x14ac:dyDescent="0.25">
      <c r="A158" s="43" t="s">
        <v>66</v>
      </c>
      <c r="B158" s="10"/>
      <c r="C158" s="11"/>
      <c r="D158" s="12"/>
      <c r="E158" s="13"/>
      <c r="F158" s="14"/>
      <c r="G158" s="341">
        <f t="shared" si="20"/>
        <v>0</v>
      </c>
      <c r="H158" s="333"/>
      <c r="I158" s="336">
        <f t="shared" si="23"/>
        <v>0</v>
      </c>
      <c r="J158" s="164">
        <f t="shared" si="26"/>
        <v>0</v>
      </c>
      <c r="K158" s="13"/>
      <c r="L158" s="16"/>
      <c r="M158" s="16"/>
      <c r="N158" s="14"/>
      <c r="O158" s="243"/>
      <c r="P158" s="50">
        <f t="shared" si="24"/>
        <v>0</v>
      </c>
      <c r="Q158" s="17"/>
      <c r="R158" s="80"/>
      <c r="S158" s="50">
        <f t="shared" si="25"/>
        <v>0</v>
      </c>
      <c r="T158" s="111">
        <f t="shared" si="30"/>
        <v>0</v>
      </c>
      <c r="U158" s="128">
        <f t="shared" si="22"/>
        <v>0</v>
      </c>
      <c r="V158"/>
    </row>
    <row r="159" spans="1:22" x14ac:dyDescent="0.25">
      <c r="A159" s="43" t="s">
        <v>87</v>
      </c>
      <c r="B159" s="10"/>
      <c r="C159" s="11"/>
      <c r="D159" s="12"/>
      <c r="E159" s="13"/>
      <c r="F159" s="14"/>
      <c r="G159" s="341">
        <f t="shared" si="20"/>
        <v>0</v>
      </c>
      <c r="H159" s="333"/>
      <c r="I159" s="336">
        <f t="shared" si="23"/>
        <v>0</v>
      </c>
      <c r="J159" s="164">
        <f t="shared" si="26"/>
        <v>0</v>
      </c>
      <c r="K159" s="13"/>
      <c r="L159" s="16"/>
      <c r="M159" s="16"/>
      <c r="N159" s="14"/>
      <c r="O159" s="243"/>
      <c r="P159" s="50">
        <f t="shared" si="24"/>
        <v>0</v>
      </c>
      <c r="Q159" s="17"/>
      <c r="R159" s="80"/>
      <c r="S159" s="50">
        <f t="shared" si="25"/>
        <v>0</v>
      </c>
      <c r="T159" s="111">
        <f t="shared" si="30"/>
        <v>0</v>
      </c>
      <c r="U159" s="128">
        <f t="shared" si="22"/>
        <v>0</v>
      </c>
      <c r="V159"/>
    </row>
    <row r="160" spans="1:22" x14ac:dyDescent="0.25">
      <c r="A160" s="43" t="s">
        <v>88</v>
      </c>
      <c r="B160" s="10"/>
      <c r="C160" s="11"/>
      <c r="D160" s="12"/>
      <c r="E160" s="13"/>
      <c r="F160" s="14"/>
      <c r="G160" s="341">
        <f t="shared" si="20"/>
        <v>0</v>
      </c>
      <c r="H160" s="333"/>
      <c r="I160" s="336">
        <f t="shared" si="23"/>
        <v>0</v>
      </c>
      <c r="J160" s="164">
        <f t="shared" si="26"/>
        <v>0</v>
      </c>
      <c r="K160" s="13"/>
      <c r="L160" s="16"/>
      <c r="M160" s="16"/>
      <c r="N160" s="14"/>
      <c r="O160" s="243"/>
      <c r="P160" s="50">
        <f t="shared" si="24"/>
        <v>0</v>
      </c>
      <c r="Q160" s="17"/>
      <c r="R160" s="80"/>
      <c r="S160" s="50">
        <f t="shared" si="25"/>
        <v>0</v>
      </c>
      <c r="T160" s="111">
        <f t="shared" si="30"/>
        <v>0</v>
      </c>
      <c r="U160" s="128">
        <f t="shared" si="22"/>
        <v>0</v>
      </c>
      <c r="V160"/>
    </row>
    <row r="161" spans="1:22" x14ac:dyDescent="0.25">
      <c r="A161" s="43" t="s">
        <v>89</v>
      </c>
      <c r="B161" s="10"/>
      <c r="C161" s="11"/>
      <c r="D161" s="12"/>
      <c r="E161" s="13"/>
      <c r="F161" s="14"/>
      <c r="G161" s="341">
        <f t="shared" si="20"/>
        <v>0</v>
      </c>
      <c r="H161" s="333"/>
      <c r="I161" s="336">
        <f t="shared" si="23"/>
        <v>0</v>
      </c>
      <c r="J161" s="164">
        <f t="shared" si="26"/>
        <v>0</v>
      </c>
      <c r="K161" s="13"/>
      <c r="L161" s="16"/>
      <c r="M161" s="16"/>
      <c r="N161" s="14"/>
      <c r="O161" s="243"/>
      <c r="P161" s="50">
        <f t="shared" si="24"/>
        <v>0</v>
      </c>
      <c r="Q161" s="17"/>
      <c r="R161" s="80"/>
      <c r="S161" s="50">
        <f t="shared" si="25"/>
        <v>0</v>
      </c>
      <c r="T161" s="111">
        <f t="shared" si="30"/>
        <v>0</v>
      </c>
      <c r="U161" s="128">
        <f t="shared" si="22"/>
        <v>0</v>
      </c>
      <c r="V161"/>
    </row>
    <row r="162" spans="1:22" x14ac:dyDescent="0.25">
      <c r="A162" s="43" t="s">
        <v>90</v>
      </c>
      <c r="B162" s="10"/>
      <c r="C162" s="11"/>
      <c r="D162" s="12"/>
      <c r="E162" s="13"/>
      <c r="F162" s="14"/>
      <c r="G162" s="341">
        <f t="shared" si="20"/>
        <v>0</v>
      </c>
      <c r="H162" s="333"/>
      <c r="I162" s="336">
        <f t="shared" si="23"/>
        <v>0</v>
      </c>
      <c r="J162" s="164">
        <f t="shared" si="26"/>
        <v>0</v>
      </c>
      <c r="K162" s="13"/>
      <c r="L162" s="16"/>
      <c r="M162" s="16"/>
      <c r="N162" s="14"/>
      <c r="O162" s="243"/>
      <c r="P162" s="50">
        <f t="shared" si="24"/>
        <v>0</v>
      </c>
      <c r="Q162" s="17"/>
      <c r="R162" s="80"/>
      <c r="S162" s="50">
        <f t="shared" si="25"/>
        <v>0</v>
      </c>
      <c r="T162" s="111">
        <f t="shared" si="30"/>
        <v>0</v>
      </c>
      <c r="U162" s="128">
        <f t="shared" si="22"/>
        <v>0</v>
      </c>
      <c r="V162"/>
    </row>
    <row r="163" spans="1:22" x14ac:dyDescent="0.25">
      <c r="A163" s="43" t="s">
        <v>91</v>
      </c>
      <c r="B163" s="10"/>
      <c r="C163" s="11"/>
      <c r="D163" s="12"/>
      <c r="E163" s="13"/>
      <c r="F163" s="14"/>
      <c r="G163" s="341">
        <f t="shared" si="20"/>
        <v>0</v>
      </c>
      <c r="H163" s="333"/>
      <c r="I163" s="336">
        <f t="shared" si="23"/>
        <v>0</v>
      </c>
      <c r="J163" s="164">
        <f t="shared" si="26"/>
        <v>0</v>
      </c>
      <c r="K163" s="13"/>
      <c r="L163" s="16"/>
      <c r="M163" s="16"/>
      <c r="N163" s="14"/>
      <c r="O163" s="243"/>
      <c r="P163" s="50">
        <f t="shared" si="24"/>
        <v>0</v>
      </c>
      <c r="Q163" s="17"/>
      <c r="R163" s="80"/>
      <c r="S163" s="50">
        <f t="shared" si="25"/>
        <v>0</v>
      </c>
      <c r="T163" s="111">
        <f t="shared" si="30"/>
        <v>0</v>
      </c>
      <c r="U163" s="128">
        <f t="shared" si="22"/>
        <v>0</v>
      </c>
      <c r="V163"/>
    </row>
    <row r="164" spans="1:22" x14ac:dyDescent="0.25">
      <c r="A164" s="43" t="s">
        <v>92</v>
      </c>
      <c r="B164" s="10"/>
      <c r="C164" s="11"/>
      <c r="D164" s="12"/>
      <c r="E164" s="13"/>
      <c r="F164" s="14"/>
      <c r="G164" s="341">
        <f t="shared" si="20"/>
        <v>0</v>
      </c>
      <c r="H164" s="333"/>
      <c r="I164" s="336">
        <f>ROUND(IF(E164=0,,H164*T164),0)</f>
        <v>0</v>
      </c>
      <c r="J164" s="164">
        <f t="shared" si="26"/>
        <v>0</v>
      </c>
      <c r="K164" s="13"/>
      <c r="L164" s="16"/>
      <c r="M164" s="16"/>
      <c r="N164" s="14"/>
      <c r="O164" s="243"/>
      <c r="P164" s="50">
        <f t="shared" si="24"/>
        <v>0</v>
      </c>
      <c r="Q164" s="17"/>
      <c r="R164" s="80"/>
      <c r="S164" s="50">
        <f t="shared" si="25"/>
        <v>0</v>
      </c>
      <c r="T164" s="111">
        <f t="shared" si="30"/>
        <v>0</v>
      </c>
      <c r="U164" s="116">
        <f t="shared" si="22"/>
        <v>0</v>
      </c>
      <c r="V164"/>
    </row>
    <row r="165" spans="1:22" x14ac:dyDescent="0.25">
      <c r="A165" s="43" t="s">
        <v>93</v>
      </c>
      <c r="B165" s="10"/>
      <c r="C165" s="11"/>
      <c r="D165" s="12"/>
      <c r="E165" s="13"/>
      <c r="F165" s="14"/>
      <c r="G165" s="341">
        <f t="shared" si="20"/>
        <v>0</v>
      </c>
      <c r="H165" s="333"/>
      <c r="I165" s="336">
        <f>ROUND(IF(E165=0,,H165*T165),0)</f>
        <v>0</v>
      </c>
      <c r="J165" s="164">
        <f>ROUND(IF(D165-C165&lt;0,,(I165+L165+N165)/40*(D165-C165)*1.25),0)</f>
        <v>0</v>
      </c>
      <c r="K165" s="13"/>
      <c r="L165" s="16"/>
      <c r="M165" s="16"/>
      <c r="N165" s="14"/>
      <c r="O165" s="243"/>
      <c r="P165" s="50">
        <f t="shared" si="24"/>
        <v>0</v>
      </c>
      <c r="Q165" s="17"/>
      <c r="R165" s="80"/>
      <c r="S165" s="50">
        <f t="shared" si="25"/>
        <v>0</v>
      </c>
      <c r="T165" s="111">
        <f t="shared" si="30"/>
        <v>0</v>
      </c>
      <c r="U165" s="116">
        <f t="shared" si="22"/>
        <v>0</v>
      </c>
      <c r="V165"/>
    </row>
    <row r="166" spans="1:22" x14ac:dyDescent="0.25">
      <c r="A166" s="43" t="s">
        <v>94</v>
      </c>
      <c r="B166" s="10"/>
      <c r="C166" s="11"/>
      <c r="D166" s="12"/>
      <c r="E166" s="13"/>
      <c r="F166" s="14"/>
      <c r="G166" s="341">
        <f t="shared" si="20"/>
        <v>0</v>
      </c>
      <c r="H166" s="333"/>
      <c r="I166" s="336">
        <f>ROUND(IF(E166=0,,H166*T166),0)</f>
        <v>0</v>
      </c>
      <c r="J166" s="164">
        <f>ROUND(IF(D166-C166&lt;0,,(I166+L166+N166)/40*(D166-C166)*1.25),0)</f>
        <v>0</v>
      </c>
      <c r="K166" s="13"/>
      <c r="L166" s="16"/>
      <c r="M166" s="16"/>
      <c r="N166" s="14"/>
      <c r="O166" s="243"/>
      <c r="P166" s="50">
        <f t="shared" si="24"/>
        <v>0</v>
      </c>
      <c r="Q166" s="17"/>
      <c r="R166" s="80"/>
      <c r="S166" s="50">
        <f t="shared" si="25"/>
        <v>0</v>
      </c>
      <c r="T166" s="111">
        <f t="shared" si="30"/>
        <v>0</v>
      </c>
      <c r="U166" s="116">
        <f t="shared" si="22"/>
        <v>0</v>
      </c>
      <c r="V166"/>
    </row>
    <row r="167" spans="1:22" x14ac:dyDescent="0.25">
      <c r="A167" s="43" t="s">
        <v>95</v>
      </c>
      <c r="B167" s="10"/>
      <c r="C167" s="11"/>
      <c r="D167" s="12"/>
      <c r="E167" s="13"/>
      <c r="F167" s="14"/>
      <c r="G167" s="341">
        <f t="shared" si="20"/>
        <v>0</v>
      </c>
      <c r="H167" s="333"/>
      <c r="I167" s="336">
        <f>ROUND(IF(E167=0,,H167*T167),0)</f>
        <v>0</v>
      </c>
      <c r="J167" s="164">
        <f>ROUND(IF(D167-C167&lt;0,,(I167+L167+N167)/40*(D167-C167)*1.25),0)</f>
        <v>0</v>
      </c>
      <c r="K167" s="13"/>
      <c r="L167" s="16"/>
      <c r="M167" s="16"/>
      <c r="N167" s="14"/>
      <c r="O167" s="243"/>
      <c r="P167" s="50">
        <f t="shared" si="24"/>
        <v>0</v>
      </c>
      <c r="Q167" s="17"/>
      <c r="R167" s="80"/>
      <c r="S167" s="50">
        <f t="shared" si="25"/>
        <v>0</v>
      </c>
      <c r="T167" s="111">
        <f t="shared" si="30"/>
        <v>0</v>
      </c>
      <c r="U167" s="116">
        <f t="shared" si="22"/>
        <v>0</v>
      </c>
      <c r="V167"/>
    </row>
    <row r="168" spans="1:22" ht="13.8" thickBot="1" x14ac:dyDescent="0.3">
      <c r="A168" s="43" t="s">
        <v>96</v>
      </c>
      <c r="B168" s="10"/>
      <c r="C168" s="11"/>
      <c r="D168" s="12"/>
      <c r="E168" s="13"/>
      <c r="F168" s="14"/>
      <c r="G168" s="119">
        <f t="shared" si="20"/>
        <v>0</v>
      </c>
      <c r="H168" s="333"/>
      <c r="I168" s="53">
        <f>ROUND(IF(E168=0,,H168*T168),0)</f>
        <v>0</v>
      </c>
      <c r="J168" s="179">
        <f>ROUND(IF(D168-C168&lt;0,,(I168+L168+N168)/40*(D168-C168)*1.25),0)</f>
        <v>0</v>
      </c>
      <c r="K168" s="45"/>
      <c r="L168" s="46"/>
      <c r="M168" s="46"/>
      <c r="N168" s="345"/>
      <c r="O168" s="244"/>
      <c r="P168" s="51">
        <f t="shared" si="24"/>
        <v>0</v>
      </c>
      <c r="Q168" s="17"/>
      <c r="R168" s="335"/>
      <c r="S168" s="51">
        <f t="shared" si="25"/>
        <v>0</v>
      </c>
      <c r="T168" s="111">
        <f t="shared" si="30"/>
        <v>0</v>
      </c>
      <c r="U168" s="128">
        <f t="shared" si="22"/>
        <v>0</v>
      </c>
      <c r="V168"/>
    </row>
    <row r="169" spans="1:22" x14ac:dyDescent="0.25">
      <c r="A169" s="480" t="s">
        <v>67</v>
      </c>
      <c r="B169" s="20" t="s">
        <v>68</v>
      </c>
      <c r="C169" s="60">
        <f>SUM(C99:C168)</f>
        <v>0</v>
      </c>
      <c r="D169" s="82">
        <f>SUM(D99:D168)</f>
        <v>0</v>
      </c>
      <c r="E169" s="23"/>
      <c r="F169" s="134"/>
      <c r="G169" s="73">
        <f t="shared" ref="G169:U169" si="31">SUM(G99:G168)</f>
        <v>0</v>
      </c>
      <c r="H169" s="72">
        <f t="shared" si="31"/>
        <v>0</v>
      </c>
      <c r="I169" s="49">
        <f t="shared" si="31"/>
        <v>0</v>
      </c>
      <c r="J169" s="81">
        <f t="shared" si="31"/>
        <v>0</v>
      </c>
      <c r="K169" s="86">
        <f t="shared" si="31"/>
        <v>0</v>
      </c>
      <c r="L169" s="87">
        <f t="shared" si="31"/>
        <v>0</v>
      </c>
      <c r="M169" s="66">
        <f t="shared" si="31"/>
        <v>0</v>
      </c>
      <c r="N169" s="66">
        <f t="shared" si="31"/>
        <v>0</v>
      </c>
      <c r="O169" s="88">
        <f t="shared" si="31"/>
        <v>0</v>
      </c>
      <c r="P169" s="81">
        <f t="shared" si="31"/>
        <v>0</v>
      </c>
      <c r="Q169" s="120"/>
      <c r="R169" s="64">
        <f t="shared" si="31"/>
        <v>0</v>
      </c>
      <c r="S169" s="81">
        <f t="shared" si="31"/>
        <v>0</v>
      </c>
      <c r="T169" s="73">
        <f t="shared" si="31"/>
        <v>0</v>
      </c>
      <c r="U169" s="73">
        <f t="shared" si="31"/>
        <v>0</v>
      </c>
      <c r="V169"/>
    </row>
    <row r="170" spans="1:22" ht="13.8" thickBot="1" x14ac:dyDescent="0.3">
      <c r="A170" s="481"/>
      <c r="B170" s="24" t="s">
        <v>69</v>
      </c>
      <c r="C170" s="83">
        <f>IF(C99&gt;0,AVERAGE(C99:C168),0)</f>
        <v>0</v>
      </c>
      <c r="D170" s="84">
        <f>IF(D99&gt;0,AVERAGE(D99:D168),0)</f>
        <v>0</v>
      </c>
      <c r="E170" s="63">
        <f>IF(E99&gt;0,AVERAGE(E99:E168),0)</f>
        <v>0</v>
      </c>
      <c r="F170" s="135">
        <f>IF(F99&gt;0,AVERAGE(F99:F168),0)</f>
        <v>0</v>
      </c>
      <c r="G170" s="119">
        <f>IF(U169&gt;0,IF(G169/U169&gt;12,12,G169/U169),0)</f>
        <v>0</v>
      </c>
      <c r="H170" s="71">
        <f>IF(H99&gt;0,AVERAGE(H99:H168),0)</f>
        <v>0</v>
      </c>
      <c r="I170" s="51">
        <f>IF(T169=0,0,I169/T169)</f>
        <v>0</v>
      </c>
      <c r="J170" s="67">
        <f>IF(T169=0,0,J169/T169)</f>
        <v>0</v>
      </c>
      <c r="K170" s="53">
        <f>IF(K169&gt;0,AVERAGE(K99:K168),0)</f>
        <v>0</v>
      </c>
      <c r="L170" s="70">
        <f>IF(L169&gt;0,AVERAGE(L99:L168),0)</f>
        <v>0</v>
      </c>
      <c r="M170" s="70">
        <f>IF(M169&gt;0,AVERAGE(M99:M168),0)</f>
        <v>0</v>
      </c>
      <c r="N170" s="70">
        <f>IF(N169&gt;0,AVERAGE(N99:N168),0)</f>
        <v>0</v>
      </c>
      <c r="O170" s="76">
        <f>IF(T169=0,0,O169/T169)</f>
        <v>0</v>
      </c>
      <c r="P170" s="67">
        <f>IF(T169=0,0,P169/T169)</f>
        <v>0</v>
      </c>
      <c r="Q170" s="121"/>
      <c r="R170" s="26"/>
      <c r="S170" s="26"/>
      <c r="T170" s="27"/>
      <c r="U170" s="27"/>
      <c r="V170"/>
    </row>
    <row r="171" spans="1:22" x14ac:dyDescent="0.25">
      <c r="D171" s="3"/>
      <c r="E171"/>
      <c r="O171" s="31"/>
      <c r="P171" s="30"/>
      <c r="Q171" s="31"/>
      <c r="R171" s="31" t="s">
        <v>70</v>
      </c>
      <c r="S171" s="32">
        <f>IF(T169=0,0,(S169-12*J169-R169)/T169/12)</f>
        <v>0</v>
      </c>
      <c r="V171"/>
    </row>
    <row r="172" spans="1:22" x14ac:dyDescent="0.25">
      <c r="D172" s="3"/>
      <c r="E172"/>
      <c r="O172" s="31"/>
      <c r="P172" s="30"/>
      <c r="Q172" s="31"/>
      <c r="R172" s="31"/>
      <c r="S172" s="31"/>
      <c r="V172"/>
    </row>
    <row r="173" spans="1:22" ht="13.8" thickBot="1" x14ac:dyDescent="0.3">
      <c r="B173" s="31" t="s">
        <v>71</v>
      </c>
      <c r="D173" s="3"/>
      <c r="E173"/>
      <c r="V173"/>
    </row>
    <row r="174" spans="1:22" ht="13.5" customHeight="1" x14ac:dyDescent="0.25">
      <c r="B174" s="35" t="s">
        <v>72</v>
      </c>
      <c r="C174" s="489"/>
      <c r="D174" s="489"/>
      <c r="E174" s="489"/>
      <c r="F174" s="489"/>
      <c r="G174" s="489"/>
      <c r="H174" s="490"/>
      <c r="I174" s="434" t="s">
        <v>110</v>
      </c>
      <c r="J174" s="434" t="s">
        <v>109</v>
      </c>
      <c r="K174" s="458" t="s">
        <v>3</v>
      </c>
      <c r="L174" s="459"/>
      <c r="M174" s="459"/>
      <c r="N174" s="460"/>
      <c r="O174" s="488"/>
      <c r="P174" s="434" t="s">
        <v>111</v>
      </c>
      <c r="Q174" s="434"/>
      <c r="R174" s="434" t="s">
        <v>99</v>
      </c>
      <c r="S174" s="434" t="s">
        <v>100</v>
      </c>
      <c r="T174" s="434" t="s">
        <v>112</v>
      </c>
      <c r="U174" s="434" t="s">
        <v>125</v>
      </c>
      <c r="V174"/>
    </row>
    <row r="175" spans="1:22" ht="21.75" customHeight="1" thickBot="1" x14ac:dyDescent="0.3">
      <c r="B175" s="36" t="s">
        <v>73</v>
      </c>
      <c r="C175" s="491"/>
      <c r="D175" s="491"/>
      <c r="E175" s="491"/>
      <c r="F175" s="491"/>
      <c r="G175" s="491"/>
      <c r="H175" s="492"/>
      <c r="I175" s="436"/>
      <c r="J175" s="436"/>
      <c r="K175" s="4" t="s">
        <v>4</v>
      </c>
      <c r="L175" s="109" t="s">
        <v>5</v>
      </c>
      <c r="M175" s="109" t="s">
        <v>128</v>
      </c>
      <c r="N175" s="413" t="s">
        <v>146</v>
      </c>
      <c r="O175" s="6" t="s">
        <v>108</v>
      </c>
      <c r="P175" s="435"/>
      <c r="Q175" s="435"/>
      <c r="R175" s="435"/>
      <c r="S175" s="435"/>
      <c r="T175" s="435"/>
      <c r="U175" s="436"/>
      <c r="V175"/>
    </row>
    <row r="176" spans="1:22" x14ac:dyDescent="0.25">
      <c r="B176" s="37" t="s">
        <v>145</v>
      </c>
      <c r="C176" s="483"/>
      <c r="D176" s="484"/>
      <c r="E176" s="484"/>
      <c r="F176" s="484"/>
      <c r="G176" s="484"/>
      <c r="H176" s="485"/>
      <c r="I176" s="93">
        <f t="shared" ref="I176:P176" si="32">I46*12</f>
        <v>0</v>
      </c>
      <c r="J176" s="93">
        <f t="shared" si="32"/>
        <v>0</v>
      </c>
      <c r="K176" s="410">
        <f t="shared" si="32"/>
        <v>0</v>
      </c>
      <c r="L176" s="410">
        <f t="shared" si="32"/>
        <v>0</v>
      </c>
      <c r="M176" s="410">
        <f t="shared" si="32"/>
        <v>0</v>
      </c>
      <c r="N176" s="410">
        <f t="shared" si="32"/>
        <v>0</v>
      </c>
      <c r="O176" s="410">
        <f t="shared" si="32"/>
        <v>0</v>
      </c>
      <c r="P176" s="99">
        <f t="shared" si="32"/>
        <v>0</v>
      </c>
      <c r="Q176" s="95"/>
      <c r="R176" s="95">
        <f>R46</f>
        <v>0</v>
      </c>
      <c r="S176" s="95">
        <f>P176+R176</f>
        <v>0</v>
      </c>
      <c r="T176" s="96">
        <f>T46</f>
        <v>0</v>
      </c>
      <c r="U176" s="96">
        <f>U46</f>
        <v>0</v>
      </c>
      <c r="V176"/>
    </row>
    <row r="177" spans="1:22" x14ac:dyDescent="0.25">
      <c r="B177" s="37" t="s">
        <v>86</v>
      </c>
      <c r="C177" s="486"/>
      <c r="D177" s="486"/>
      <c r="E177" s="486"/>
      <c r="F177" s="486"/>
      <c r="G177" s="486"/>
      <c r="H177" s="487"/>
      <c r="I177" s="93">
        <f t="shared" ref="I177:P177" si="33">I92*12</f>
        <v>0</v>
      </c>
      <c r="J177" s="93">
        <f t="shared" si="33"/>
        <v>0</v>
      </c>
      <c r="K177" s="93">
        <f t="shared" si="33"/>
        <v>0</v>
      </c>
      <c r="L177" s="93">
        <f t="shared" si="33"/>
        <v>0</v>
      </c>
      <c r="M177" s="93">
        <f t="shared" si="33"/>
        <v>0</v>
      </c>
      <c r="N177" s="93">
        <f t="shared" si="33"/>
        <v>0</v>
      </c>
      <c r="O177" s="93">
        <f t="shared" si="33"/>
        <v>0</v>
      </c>
      <c r="P177" s="99">
        <f t="shared" si="33"/>
        <v>0</v>
      </c>
      <c r="Q177" s="95"/>
      <c r="R177" s="95">
        <f>R92</f>
        <v>0</v>
      </c>
      <c r="S177" s="95">
        <f>P177+R177</f>
        <v>0</v>
      </c>
      <c r="T177" s="96">
        <f>T92</f>
        <v>0</v>
      </c>
      <c r="U177" s="96">
        <f>U92</f>
        <v>0</v>
      </c>
      <c r="V177"/>
    </row>
    <row r="178" spans="1:22" x14ac:dyDescent="0.25">
      <c r="B178" s="38" t="s">
        <v>74</v>
      </c>
      <c r="C178" s="476"/>
      <c r="D178" s="476"/>
      <c r="E178" s="476"/>
      <c r="F178" s="476"/>
      <c r="G178" s="476"/>
      <c r="H178" s="477"/>
      <c r="I178" s="94">
        <f t="shared" ref="I178:P178" si="34">I169*12</f>
        <v>0</v>
      </c>
      <c r="J178" s="94">
        <f t="shared" si="34"/>
        <v>0</v>
      </c>
      <c r="K178" s="94">
        <f t="shared" si="34"/>
        <v>0</v>
      </c>
      <c r="L178" s="94">
        <f t="shared" si="34"/>
        <v>0</v>
      </c>
      <c r="M178" s="94">
        <f t="shared" si="34"/>
        <v>0</v>
      </c>
      <c r="N178" s="94">
        <f t="shared" si="34"/>
        <v>0</v>
      </c>
      <c r="O178" s="94">
        <f t="shared" si="34"/>
        <v>0</v>
      </c>
      <c r="P178" s="100">
        <f t="shared" si="34"/>
        <v>0</v>
      </c>
      <c r="Q178" s="97"/>
      <c r="R178" s="97">
        <f>R169</f>
        <v>0</v>
      </c>
      <c r="S178" s="97">
        <f>P178+R178</f>
        <v>0</v>
      </c>
      <c r="T178" s="98">
        <f>T169</f>
        <v>0</v>
      </c>
      <c r="U178" s="98">
        <f>U169</f>
        <v>0</v>
      </c>
      <c r="V178"/>
    </row>
    <row r="179" spans="1:22" s="346" customFormat="1" x14ac:dyDescent="0.25">
      <c r="B179" s="406" t="s">
        <v>75</v>
      </c>
      <c r="C179" s="452"/>
      <c r="D179" s="453"/>
      <c r="E179" s="453"/>
      <c r="F179" s="453"/>
      <c r="G179" s="453"/>
      <c r="H179" s="454"/>
      <c r="I179" s="407">
        <f t="shared" ref="I179:P179" si="35">SUM(I176:I178)</f>
        <v>0</v>
      </c>
      <c r="J179" s="407">
        <f t="shared" si="35"/>
        <v>0</v>
      </c>
      <c r="K179" s="407">
        <f t="shared" si="35"/>
        <v>0</v>
      </c>
      <c r="L179" s="407">
        <f t="shared" si="35"/>
        <v>0</v>
      </c>
      <c r="M179" s="407">
        <f t="shared" si="35"/>
        <v>0</v>
      </c>
      <c r="N179" s="407">
        <f t="shared" si="35"/>
        <v>0</v>
      </c>
      <c r="O179" s="407">
        <f t="shared" si="35"/>
        <v>0</v>
      </c>
      <c r="P179" s="408">
        <f t="shared" si="35"/>
        <v>0</v>
      </c>
      <c r="Q179" s="408"/>
      <c r="R179" s="408">
        <f>SUM(R176:R178)</f>
        <v>0</v>
      </c>
      <c r="S179" s="408">
        <f>SUM(S176:S178)</f>
        <v>0</v>
      </c>
      <c r="T179" s="409">
        <f>SUM(T176:T178)</f>
        <v>0</v>
      </c>
      <c r="U179" s="409">
        <f>SUM(U176:U178)</f>
        <v>0</v>
      </c>
    </row>
    <row r="180" spans="1:22" x14ac:dyDescent="0.25">
      <c r="B180" s="39"/>
      <c r="C180" s="39"/>
      <c r="D180" s="39"/>
      <c r="E180" s="39"/>
      <c r="F180" s="39"/>
      <c r="G180" s="143"/>
      <c r="H180" s="34"/>
      <c r="I180" s="34"/>
      <c r="J180" s="34"/>
      <c r="K180" s="34"/>
      <c r="L180" s="34"/>
      <c r="M180" s="34"/>
      <c r="N180" s="34"/>
      <c r="O180" s="34"/>
      <c r="P180" s="40"/>
      <c r="Q180" s="40"/>
      <c r="R180" s="41"/>
      <c r="V180"/>
    </row>
    <row r="181" spans="1:22" x14ac:dyDescent="0.25">
      <c r="B181" s="39"/>
      <c r="C181" s="39"/>
      <c r="D181" s="39"/>
      <c r="E181" s="39"/>
      <c r="F181" s="39"/>
      <c r="G181" s="143"/>
      <c r="H181" s="34"/>
      <c r="I181" s="34"/>
      <c r="J181" s="34"/>
      <c r="K181" s="34"/>
      <c r="L181" s="34"/>
      <c r="M181" s="34"/>
      <c r="N181" s="34"/>
      <c r="O181" s="34"/>
      <c r="P181" s="40"/>
      <c r="Q181" s="40"/>
      <c r="R181" s="41"/>
      <c r="V181"/>
    </row>
    <row r="182" spans="1:22" s="28" customFormat="1" ht="13.8" thickBot="1" x14ac:dyDescent="0.3">
      <c r="B182" s="444" t="s">
        <v>116</v>
      </c>
      <c r="C182" s="445"/>
      <c r="D182" s="445"/>
      <c r="E182" s="445"/>
      <c r="F182" s="446"/>
      <c r="G182" s="347"/>
      <c r="H182" s="348"/>
      <c r="I182" s="348"/>
      <c r="J182" s="348"/>
      <c r="K182" s="348"/>
      <c r="L182" s="348"/>
      <c r="M182" s="348"/>
      <c r="N182" s="348"/>
      <c r="O182" s="348"/>
      <c r="P182" s="348"/>
      <c r="Q182" s="349"/>
      <c r="R182" s="349"/>
      <c r="S182" s="349"/>
      <c r="T182" s="29"/>
    </row>
    <row r="183" spans="1:22" s="28" customFormat="1" ht="13.8" thickBot="1" x14ac:dyDescent="0.3">
      <c r="B183" s="439" t="s">
        <v>131</v>
      </c>
      <c r="C183" s="440"/>
      <c r="D183" s="441"/>
      <c r="E183" s="442"/>
      <c r="F183" s="443"/>
      <c r="G183" s="350"/>
      <c r="H183" s="351"/>
      <c r="I183" s="351"/>
      <c r="J183" s="352"/>
      <c r="K183" s="352"/>
      <c r="L183" s="352"/>
      <c r="M183" s="352"/>
      <c r="N183" s="352"/>
      <c r="O183" s="352"/>
      <c r="P183" s="350"/>
      <c r="Q183" s="349"/>
      <c r="R183" s="349"/>
      <c r="S183" s="349"/>
      <c r="T183" s="29"/>
    </row>
    <row r="184" spans="1:22" s="28" customFormat="1" x14ac:dyDescent="0.25">
      <c r="B184" s="101"/>
      <c r="C184" s="353"/>
      <c r="D184" s="353"/>
      <c r="E184" s="101"/>
      <c r="F184" s="101"/>
      <c r="G184" s="354"/>
      <c r="H184" s="129"/>
      <c r="I184" s="129"/>
      <c r="J184" s="352"/>
      <c r="K184" s="352"/>
      <c r="L184" s="352"/>
      <c r="M184" s="352"/>
      <c r="N184" s="352"/>
      <c r="O184" s="352"/>
      <c r="P184" s="350"/>
      <c r="Q184" s="349"/>
      <c r="R184" s="349"/>
      <c r="S184" s="349"/>
      <c r="T184" s="29"/>
    </row>
    <row r="185" spans="1:22" s="28" customFormat="1" x14ac:dyDescent="0.25">
      <c r="C185" s="29"/>
      <c r="D185" s="29"/>
      <c r="G185" s="29"/>
      <c r="Q185" s="349"/>
      <c r="R185" s="349"/>
      <c r="S185" s="349"/>
      <c r="T185" s="29"/>
    </row>
    <row r="186" spans="1:22" s="348" customFormat="1" x14ac:dyDescent="0.25">
      <c r="A186" s="355"/>
      <c r="B186" s="373" t="s">
        <v>76</v>
      </c>
      <c r="C186" s="374"/>
      <c r="D186" s="375"/>
      <c r="E186" s="374"/>
      <c r="F186" s="42"/>
      <c r="G186" s="374"/>
      <c r="H186" s="42"/>
      <c r="I186" s="42"/>
      <c r="J186" s="42" t="s">
        <v>132</v>
      </c>
      <c r="K186" s="42"/>
      <c r="L186" s="42"/>
      <c r="M186" s="42"/>
      <c r="N186" s="42"/>
      <c r="O186" s="42"/>
      <c r="P186" s="42"/>
      <c r="Q186" s="42"/>
      <c r="R186" s="359"/>
      <c r="S186" s="359"/>
      <c r="T186" s="357"/>
      <c r="U186" s="359"/>
    </row>
    <row r="187" spans="1:22" s="348" customFormat="1" x14ac:dyDescent="0.25">
      <c r="A187" s="355"/>
      <c r="B187" s="376" t="s">
        <v>77</v>
      </c>
      <c r="C187" s="374"/>
      <c r="D187" s="375"/>
      <c r="E187" s="374"/>
      <c r="F187" s="42"/>
      <c r="G187" s="374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359"/>
      <c r="S187" s="359"/>
      <c r="T187" s="357"/>
      <c r="U187" s="359"/>
    </row>
    <row r="188" spans="1:22" s="348" customFormat="1" x14ac:dyDescent="0.25">
      <c r="A188" s="355"/>
      <c r="B188" s="376"/>
      <c r="C188" s="374"/>
      <c r="D188" s="375"/>
      <c r="E188" s="374"/>
      <c r="F188" s="42"/>
      <c r="G188" s="374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359"/>
      <c r="S188" s="359"/>
      <c r="T188" s="357"/>
      <c r="U188" s="359"/>
    </row>
    <row r="189" spans="1:22" s="348" customFormat="1" x14ac:dyDescent="0.25">
      <c r="A189" s="355"/>
      <c r="B189" s="376"/>
      <c r="C189" s="374"/>
      <c r="D189" s="375"/>
      <c r="E189" s="374"/>
      <c r="F189" s="42"/>
      <c r="G189" s="374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359"/>
      <c r="S189" s="359"/>
      <c r="T189" s="357"/>
      <c r="U189" s="359"/>
    </row>
    <row r="190" spans="1:22" s="348" customFormat="1" x14ac:dyDescent="0.25">
      <c r="A190" s="355"/>
      <c r="B190" s="360"/>
      <c r="C190" s="357"/>
      <c r="D190" s="358"/>
      <c r="E190" s="357"/>
      <c r="F190" s="359"/>
      <c r="G190" s="357"/>
      <c r="H190" s="359"/>
      <c r="I190" s="359"/>
      <c r="J190" s="359"/>
      <c r="K190" s="359"/>
      <c r="L190" s="359"/>
      <c r="M190" s="359"/>
      <c r="N190" s="359"/>
      <c r="O190" s="359"/>
      <c r="P190" s="359"/>
      <c r="Q190" s="359"/>
      <c r="R190" s="359"/>
      <c r="S190" s="359"/>
      <c r="T190" s="357"/>
      <c r="U190" s="359"/>
    </row>
    <row r="191" spans="1:22" s="348" customFormat="1" x14ac:dyDescent="0.25">
      <c r="A191" s="355"/>
      <c r="B191" s="360"/>
      <c r="C191" s="357"/>
      <c r="D191" s="358"/>
      <c r="E191" s="357"/>
      <c r="F191" s="359"/>
      <c r="G191" s="357"/>
      <c r="H191" s="359"/>
      <c r="I191" s="359"/>
      <c r="J191" s="359"/>
      <c r="K191" s="359"/>
      <c r="L191" s="359"/>
      <c r="M191" s="359"/>
      <c r="N191" s="359"/>
      <c r="O191" s="359"/>
      <c r="P191" s="359"/>
      <c r="Q191" s="359"/>
      <c r="R191" s="359"/>
      <c r="S191" s="359"/>
      <c r="T191" s="357"/>
      <c r="U191" s="359"/>
    </row>
  </sheetData>
  <sheetProtection password="86AA" sheet="1"/>
  <mergeCells count="61">
    <mergeCell ref="S174:S175"/>
    <mergeCell ref="T174:T175"/>
    <mergeCell ref="U174:U175"/>
    <mergeCell ref="K174:O174"/>
    <mergeCell ref="P174:P175"/>
    <mergeCell ref="Q174:Q175"/>
    <mergeCell ref="R174:R175"/>
    <mergeCell ref="A169:A170"/>
    <mergeCell ref="C174:H175"/>
    <mergeCell ref="I174:I175"/>
    <mergeCell ref="J174:J175"/>
    <mergeCell ref="C179:H179"/>
    <mergeCell ref="C176:H176"/>
    <mergeCell ref="C177:H177"/>
    <mergeCell ref="C178:H178"/>
    <mergeCell ref="P97:P98"/>
    <mergeCell ref="Q97:Q98"/>
    <mergeCell ref="T97:T98"/>
    <mergeCell ref="U97:U98"/>
    <mergeCell ref="R97:R98"/>
    <mergeCell ref="S97:S98"/>
    <mergeCell ref="T50:T51"/>
    <mergeCell ref="U50:U51"/>
    <mergeCell ref="R4:R5"/>
    <mergeCell ref="S4:S5"/>
    <mergeCell ref="A92:A93"/>
    <mergeCell ref="A97:A98"/>
    <mergeCell ref="B97:B98"/>
    <mergeCell ref="C97:D97"/>
    <mergeCell ref="E97:F97"/>
    <mergeCell ref="H97:I97"/>
    <mergeCell ref="P50:P51"/>
    <mergeCell ref="Q50:Q51"/>
    <mergeCell ref="B4:B5"/>
    <mergeCell ref="A4:A5"/>
    <mergeCell ref="T4:T5"/>
    <mergeCell ref="U4:U5"/>
    <mergeCell ref="A46:A47"/>
    <mergeCell ref="A50:A51"/>
    <mergeCell ref="B50:B51"/>
    <mergeCell ref="C50:D50"/>
    <mergeCell ref="H1:O1"/>
    <mergeCell ref="H2:U2"/>
    <mergeCell ref="B182:F182"/>
    <mergeCell ref="H4:I4"/>
    <mergeCell ref="P4:P5"/>
    <mergeCell ref="Q4:Q5"/>
    <mergeCell ref="R50:R51"/>
    <mergeCell ref="S50:S51"/>
    <mergeCell ref="J50:J51"/>
    <mergeCell ref="K50:O50"/>
    <mergeCell ref="E50:F50"/>
    <mergeCell ref="H50:I50"/>
    <mergeCell ref="J4:J5"/>
    <mergeCell ref="K4:O4"/>
    <mergeCell ref="B183:D183"/>
    <mergeCell ref="E183:F183"/>
    <mergeCell ref="E4:F4"/>
    <mergeCell ref="C4:D4"/>
    <mergeCell ref="J97:J98"/>
    <mergeCell ref="K97:O97"/>
  </mergeCells>
  <phoneticPr fontId="0" type="noConversion"/>
  <conditionalFormatting sqref="Q52:Q91 Q99:Q168 Q6:Q45">
    <cfRule type="cellIs" dxfId="0" priority="1" stopIfTrue="1" operator="greaterThan">
      <formula>12</formula>
    </cfRule>
  </conditionalFormatting>
  <pageMargins left="0.39370078740157483" right="0.59055118110236227" top="0.59055118110236227" bottom="0.59055118110236227" header="0.31496062992125984" footer="0.51181102362204722"/>
  <pageSetup paperSize="9" scale="65" orientation="landscape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215C-7825-44DD-BC45-6D678B10E085}">
  <dimension ref="A1:V70"/>
  <sheetViews>
    <sheetView showGridLines="0" tabSelected="1" zoomScaleNormal="100" workbookViewId="0">
      <selection activeCell="R17" sqref="R17"/>
    </sheetView>
  </sheetViews>
  <sheetFormatPr defaultColWidth="9.5546875" defaultRowHeight="13.2" x14ac:dyDescent="0.25"/>
  <cols>
    <col min="1" max="1" width="4.88671875" style="130" customWidth="1"/>
    <col min="2" max="2" width="20.33203125" style="130" customWidth="1"/>
    <col min="3" max="3" width="9.109375" style="130" customWidth="1"/>
    <col min="4" max="4" width="7.6640625" style="130" customWidth="1"/>
    <col min="5" max="5" width="6.109375" style="255" customWidth="1"/>
    <col min="6" max="6" width="6" style="130" customWidth="1"/>
    <col min="7" max="7" width="7" style="130" customWidth="1"/>
    <col min="8" max="8" width="8.33203125" style="130" customWidth="1"/>
    <col min="9" max="9" width="12" style="130" customWidth="1"/>
    <col min="10" max="10" width="7.33203125" style="130" customWidth="1"/>
    <col min="11" max="11" width="11" style="130" customWidth="1"/>
    <col min="12" max="12" width="9.44140625" style="130" customWidth="1"/>
    <col min="13" max="14" width="6.88671875" style="130" customWidth="1"/>
    <col min="15" max="15" width="7.44140625" style="130" customWidth="1"/>
    <col min="16" max="16" width="8.88671875" style="130" customWidth="1"/>
    <col min="17" max="17" width="7.88671875" style="130" customWidth="1"/>
    <col min="18" max="18" width="8.33203125" style="130" customWidth="1"/>
    <col min="19" max="19" width="9.33203125" style="130" customWidth="1"/>
    <col min="20" max="21" width="8.6640625" style="130" customWidth="1"/>
    <col min="22" max="22" width="9.5546875" style="255" customWidth="1"/>
    <col min="23" max="16384" width="9.5546875" style="130"/>
  </cols>
  <sheetData>
    <row r="1" spans="1:22" x14ac:dyDescent="0.25">
      <c r="A1" s="253"/>
      <c r="B1" s="253"/>
      <c r="C1" s="253"/>
      <c r="D1" s="253"/>
      <c r="E1" s="254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</row>
    <row r="2" spans="1:22" ht="17.399999999999999" x14ac:dyDescent="0.3">
      <c r="A2" s="253"/>
      <c r="B2" s="253"/>
      <c r="C2" s="253"/>
      <c r="D2" s="253"/>
      <c r="E2" s="254"/>
      <c r="F2" s="253"/>
      <c r="G2" s="253"/>
      <c r="H2" s="253"/>
      <c r="I2" s="528" t="s">
        <v>147</v>
      </c>
      <c r="J2" s="528"/>
      <c r="K2" s="528"/>
      <c r="L2" s="528"/>
      <c r="M2" s="528"/>
      <c r="N2" s="528"/>
      <c r="O2" s="528"/>
      <c r="P2" s="529"/>
      <c r="Q2" s="529"/>
      <c r="R2" s="529"/>
      <c r="S2" s="529"/>
      <c r="T2" s="529"/>
      <c r="U2" s="529"/>
    </row>
    <row r="3" spans="1:22" x14ac:dyDescent="0.25">
      <c r="A3" s="253"/>
      <c r="B3" s="253"/>
      <c r="C3" s="253"/>
      <c r="D3" s="253"/>
      <c r="E3" s="254"/>
      <c r="F3" s="253"/>
      <c r="G3" s="253"/>
      <c r="H3" s="253"/>
      <c r="I3" s="530" t="s">
        <v>78</v>
      </c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</row>
    <row r="4" spans="1:22" x14ac:dyDescent="0.25">
      <c r="A4" s="253"/>
      <c r="B4" s="343" t="s">
        <v>127</v>
      </c>
      <c r="C4" s="253"/>
      <c r="D4" s="253"/>
      <c r="E4" s="254"/>
      <c r="F4" s="253"/>
      <c r="G4" s="253"/>
      <c r="H4" s="253"/>
      <c r="I4" s="253"/>
      <c r="J4" s="253"/>
      <c r="K4" s="256"/>
      <c r="L4" s="256"/>
      <c r="M4" s="256"/>
      <c r="N4" s="256"/>
      <c r="O4" s="253"/>
      <c r="P4" s="253"/>
      <c r="Q4" s="253"/>
      <c r="R4" s="253"/>
      <c r="S4" s="253"/>
      <c r="T4" s="253"/>
    </row>
    <row r="5" spans="1:22" x14ac:dyDescent="0.25">
      <c r="D5" s="255"/>
      <c r="E5" s="130"/>
      <c r="O5" s="298"/>
      <c r="P5" s="297"/>
      <c r="Q5" s="298"/>
      <c r="R5" s="298"/>
      <c r="S5" s="299"/>
      <c r="V5" s="130"/>
    </row>
    <row r="6" spans="1:22" ht="12.75" customHeight="1" thickBot="1" x14ac:dyDescent="0.3">
      <c r="B6" s="298" t="s">
        <v>145</v>
      </c>
      <c r="D6" s="255"/>
      <c r="E6" s="130"/>
      <c r="V6" s="130"/>
    </row>
    <row r="7" spans="1:22" ht="12" customHeight="1" x14ac:dyDescent="0.25">
      <c r="A7" s="522"/>
      <c r="B7" s="468" t="s">
        <v>133</v>
      </c>
      <c r="C7" s="523" t="s">
        <v>1</v>
      </c>
      <c r="D7" s="524"/>
      <c r="E7" s="525" t="s">
        <v>2</v>
      </c>
      <c r="F7" s="526"/>
      <c r="G7" s="257"/>
      <c r="H7" s="526" t="s">
        <v>97</v>
      </c>
      <c r="I7" s="527"/>
      <c r="J7" s="494" t="s">
        <v>109</v>
      </c>
      <c r="K7" s="513" t="s">
        <v>3</v>
      </c>
      <c r="L7" s="514"/>
      <c r="M7" s="514"/>
      <c r="N7" s="515"/>
      <c r="O7" s="516"/>
      <c r="P7" s="494" t="s">
        <v>98</v>
      </c>
      <c r="Q7" s="494" t="s">
        <v>114</v>
      </c>
      <c r="R7" s="517" t="s">
        <v>99</v>
      </c>
      <c r="S7" s="494" t="s">
        <v>100</v>
      </c>
      <c r="T7" s="520" t="s">
        <v>101</v>
      </c>
      <c r="U7" s="434" t="s">
        <v>123</v>
      </c>
      <c r="V7" s="130"/>
    </row>
    <row r="8" spans="1:22" ht="23.25" customHeight="1" thickBot="1" x14ac:dyDescent="0.3">
      <c r="A8" s="507"/>
      <c r="B8" s="469"/>
      <c r="C8" s="258" t="s">
        <v>102</v>
      </c>
      <c r="D8" s="259" t="s">
        <v>103</v>
      </c>
      <c r="E8" s="258" t="s">
        <v>104</v>
      </c>
      <c r="F8" s="264" t="s">
        <v>105</v>
      </c>
      <c r="G8" s="261" t="s">
        <v>113</v>
      </c>
      <c r="H8" s="262" t="s">
        <v>106</v>
      </c>
      <c r="I8" s="261" t="s">
        <v>103</v>
      </c>
      <c r="J8" s="495"/>
      <c r="K8" s="263" t="s">
        <v>4</v>
      </c>
      <c r="L8" s="264" t="s">
        <v>5</v>
      </c>
      <c r="M8" s="264" t="s">
        <v>107</v>
      </c>
      <c r="N8" s="396" t="s">
        <v>146</v>
      </c>
      <c r="O8" s="265" t="s">
        <v>108</v>
      </c>
      <c r="P8" s="495"/>
      <c r="Q8" s="495"/>
      <c r="R8" s="518"/>
      <c r="S8" s="495"/>
      <c r="T8" s="521"/>
      <c r="U8" s="436"/>
      <c r="V8" s="130"/>
    </row>
    <row r="9" spans="1:22" ht="12.75" customHeight="1" x14ac:dyDescent="0.25">
      <c r="A9" s="266" t="s">
        <v>7</v>
      </c>
      <c r="B9" s="267" t="s">
        <v>82</v>
      </c>
      <c r="C9" s="268">
        <v>40</v>
      </c>
      <c r="D9" s="269">
        <v>40</v>
      </c>
      <c r="E9" s="270">
        <v>10</v>
      </c>
      <c r="F9" s="271">
        <v>8</v>
      </c>
      <c r="G9" s="326">
        <f>IF(F9&gt;0,D9/C9*(F9+Q9/12),0)</f>
        <v>8.3333333333333339</v>
      </c>
      <c r="H9" s="272">
        <v>31240</v>
      </c>
      <c r="I9" s="74">
        <f>ROUND(IF(E9=0,,H9*T9),0)</f>
        <v>31240</v>
      </c>
      <c r="J9" s="59">
        <f>ROUND(IF((D9-C9)&lt;0,,(I9+L9+N9)/40*(D9-C9)*1.25),0)</f>
        <v>0</v>
      </c>
      <c r="K9" s="270"/>
      <c r="L9" s="273"/>
      <c r="M9" s="273"/>
      <c r="N9" s="242"/>
      <c r="O9" s="292"/>
      <c r="P9" s="59">
        <f>SUM(I9:O9)</f>
        <v>31240</v>
      </c>
      <c r="Q9" s="275">
        <v>4</v>
      </c>
      <c r="R9" s="271"/>
      <c r="S9" s="59">
        <f>SUM(P9*12+R9)</f>
        <v>374880</v>
      </c>
      <c r="T9" s="103">
        <f>ROUND(IF(C9=0,0,IF((D9/C9)&gt;1,1,D9/C9)),2)</f>
        <v>1</v>
      </c>
      <c r="U9" s="116">
        <f>ROUND(IF(C9=0,0,D9/C9),2)</f>
        <v>1</v>
      </c>
      <c r="V9" s="130"/>
    </row>
    <row r="10" spans="1:22" x14ac:dyDescent="0.25">
      <c r="A10" s="276" t="s">
        <v>8</v>
      </c>
      <c r="B10" s="277" t="s">
        <v>144</v>
      </c>
      <c r="C10" s="283">
        <v>40</v>
      </c>
      <c r="D10" s="284">
        <v>20</v>
      </c>
      <c r="E10" s="286">
        <v>9</v>
      </c>
      <c r="F10" s="243">
        <v>12</v>
      </c>
      <c r="G10" s="326">
        <f>IF(F10&gt;0,D10/C10*(F10+Q10/12),0)</f>
        <v>6</v>
      </c>
      <c r="H10" s="279">
        <v>33220</v>
      </c>
      <c r="I10" s="48">
        <f>ROUND(IF(E10=0,,H10*T10),0)</f>
        <v>16610</v>
      </c>
      <c r="J10" s="59">
        <f>ROUND(IF((D10-C10)&lt;0,,(I10+L10+N10)/40*(D10-C10)*1.25),0)</f>
        <v>0</v>
      </c>
      <c r="K10" s="279"/>
      <c r="L10" s="280"/>
      <c r="M10" s="280"/>
      <c r="N10" s="243"/>
      <c r="O10" s="300"/>
      <c r="P10" s="50">
        <f>SUM(I10:O10)</f>
        <v>16610</v>
      </c>
      <c r="Q10" s="282"/>
      <c r="R10" s="285"/>
      <c r="S10" s="59">
        <f>SUM(P10*12+R10)</f>
        <v>199320</v>
      </c>
      <c r="T10" s="111">
        <f>ROUND(IF(C10=0,0,IF((D10/C10)&gt;1,1,D10/C10)),2)</f>
        <v>0.5</v>
      </c>
      <c r="U10" s="116">
        <f>ROUND(IF(C10=0,0,D10/C10),2)</f>
        <v>0.5</v>
      </c>
      <c r="V10" s="130"/>
    </row>
    <row r="11" spans="1:22" x14ac:dyDescent="0.25">
      <c r="A11" s="276" t="s">
        <v>9</v>
      </c>
      <c r="B11" s="277" t="s">
        <v>130</v>
      </c>
      <c r="C11" s="283">
        <v>40</v>
      </c>
      <c r="D11" s="284">
        <v>40</v>
      </c>
      <c r="E11" s="279">
        <v>11</v>
      </c>
      <c r="F11" s="285">
        <v>10</v>
      </c>
      <c r="G11" s="326">
        <f>IF(F11&gt;0,D11/C11*(F11+Q11/12),0)</f>
        <v>10</v>
      </c>
      <c r="H11" s="279">
        <v>36020</v>
      </c>
      <c r="I11" s="48">
        <f>ROUND(IF(E11=0,,H11*T11),0)</f>
        <v>36020</v>
      </c>
      <c r="J11" s="59">
        <f>ROUND(IF((D11-C11)&lt;0,,(I11+L11+N11)/40*(D11-C11)*1.25),0)</f>
        <v>0</v>
      </c>
      <c r="K11" s="279"/>
      <c r="L11" s="280"/>
      <c r="M11" s="280"/>
      <c r="N11" s="243"/>
      <c r="O11" s="300"/>
      <c r="P11" s="50">
        <f>SUM(I11:O11)</f>
        <v>36020</v>
      </c>
      <c r="Q11" s="282"/>
      <c r="R11" s="285"/>
      <c r="S11" s="59">
        <f>SUM(P11*12+R11)</f>
        <v>432240</v>
      </c>
      <c r="T11" s="111">
        <f>ROUND(IF(C11=0,0,IF((D11/C11)&gt;1,1,D11/C11)),2)</f>
        <v>1</v>
      </c>
      <c r="U11" s="116">
        <f>ROUND(IF(C11=0,0,D11/C11),2)</f>
        <v>1</v>
      </c>
      <c r="V11" s="130"/>
    </row>
    <row r="12" spans="1:22" x14ac:dyDescent="0.25">
      <c r="A12" s="276" t="s">
        <v>10</v>
      </c>
      <c r="B12" s="277"/>
      <c r="C12" s="283"/>
      <c r="D12" s="284"/>
      <c r="E12" s="279"/>
      <c r="F12" s="285"/>
      <c r="G12" s="326">
        <f>IF(F12&gt;0,D12/C12*(F12+Q12/12),0)</f>
        <v>0</v>
      </c>
      <c r="H12" s="279"/>
      <c r="I12" s="48">
        <f>ROUND(IF(E12=0,,H12*T12),0)</f>
        <v>0</v>
      </c>
      <c r="J12" s="59">
        <f>ROUND(IF((D12-C12)&lt;0,,(I12+L12+N12)/40*(D12-C12)*1.25),0)</f>
        <v>0</v>
      </c>
      <c r="K12" s="279"/>
      <c r="L12" s="280"/>
      <c r="M12" s="280"/>
      <c r="N12" s="243"/>
      <c r="O12" s="300"/>
      <c r="P12" s="50">
        <f>SUM(I12:O12)</f>
        <v>0</v>
      </c>
      <c r="Q12" s="282"/>
      <c r="R12" s="285"/>
      <c r="S12" s="59">
        <f>SUM(P12*12+R12)</f>
        <v>0</v>
      </c>
      <c r="T12" s="111">
        <f>ROUND(IF(C12=0,0,IF((D12/C12)&gt;1,1,D12/C12)),2)</f>
        <v>0</v>
      </c>
      <c r="U12" s="116">
        <f>ROUND(IF(C12=0,0,D12/C12),2)</f>
        <v>0</v>
      </c>
      <c r="V12" s="130"/>
    </row>
    <row r="13" spans="1:22" ht="13.8" thickBot="1" x14ac:dyDescent="0.3">
      <c r="A13" s="276" t="s">
        <v>11</v>
      </c>
      <c r="B13" s="277"/>
      <c r="C13" s="283"/>
      <c r="D13" s="284"/>
      <c r="E13" s="279"/>
      <c r="F13" s="372"/>
      <c r="G13" s="326">
        <f>IF(F13&gt;0,D13/C13*(F13+Q13/12),0)</f>
        <v>0</v>
      </c>
      <c r="H13" s="279"/>
      <c r="I13" s="48">
        <f>ROUND(IF(E13=0,,H13*T13),0)</f>
        <v>0</v>
      </c>
      <c r="J13" s="59">
        <f>ROUND(IF((D13-C13)&lt;0,,(I13+L13+N13)/40*(D13-C13)*1.25),0)</f>
        <v>0</v>
      </c>
      <c r="K13" s="279"/>
      <c r="L13" s="280"/>
      <c r="M13" s="280"/>
      <c r="N13" s="243"/>
      <c r="O13" s="300"/>
      <c r="P13" s="50">
        <f>SUM(I13:O13)</f>
        <v>0</v>
      </c>
      <c r="Q13" s="282"/>
      <c r="R13" s="285"/>
      <c r="S13" s="59">
        <f>SUM(P13*12+R13)</f>
        <v>0</v>
      </c>
      <c r="T13" s="111">
        <f>ROUND(IF(C13=0,0,IF((D13/C13)&gt;1,1,D13/C13)),2)</f>
        <v>0</v>
      </c>
      <c r="U13" s="116">
        <f>ROUND(IF(C13=0,0,D13/C13),2)</f>
        <v>0</v>
      </c>
      <c r="V13" s="130"/>
    </row>
    <row r="14" spans="1:22" x14ac:dyDescent="0.25">
      <c r="A14" s="507" t="s">
        <v>67</v>
      </c>
      <c r="B14" s="291" t="s">
        <v>68</v>
      </c>
      <c r="C14" s="73">
        <f>SUM(C9:C13)</f>
        <v>120</v>
      </c>
      <c r="D14" s="73">
        <f>SUM(D9:D13)</f>
        <v>100</v>
      </c>
      <c r="E14" s="397"/>
      <c r="F14" s="399"/>
      <c r="G14" s="112">
        <f t="shared" ref="G14:P14" si="0">SUM(G9:G13)</f>
        <v>24.333333333333336</v>
      </c>
      <c r="H14" s="64">
        <f t="shared" si="0"/>
        <v>100480</v>
      </c>
      <c r="I14" s="65">
        <f t="shared" si="0"/>
        <v>83870</v>
      </c>
      <c r="J14" s="64">
        <f t="shared" si="0"/>
        <v>0</v>
      </c>
      <c r="K14" s="64">
        <f t="shared" si="0"/>
        <v>0</v>
      </c>
      <c r="L14" s="66">
        <f t="shared" si="0"/>
        <v>0</v>
      </c>
      <c r="M14" s="66">
        <f t="shared" si="0"/>
        <v>0</v>
      </c>
      <c r="N14" s="66">
        <f t="shared" si="0"/>
        <v>0</v>
      </c>
      <c r="O14" s="65">
        <f t="shared" si="0"/>
        <v>0</v>
      </c>
      <c r="P14" s="75">
        <f t="shared" si="0"/>
        <v>83870</v>
      </c>
      <c r="Q14" s="113"/>
      <c r="R14" s="64">
        <f>SUM(R9:R13)</f>
        <v>0</v>
      </c>
      <c r="S14" s="64">
        <f>SUM(S9:S13)</f>
        <v>1006440</v>
      </c>
      <c r="T14" s="112">
        <f>SUM(T9:T13)</f>
        <v>2.5</v>
      </c>
      <c r="U14" s="73">
        <f>SUM(U9:U13)</f>
        <v>2.5</v>
      </c>
      <c r="V14" s="130"/>
    </row>
    <row r="15" spans="1:22" ht="13.8" thickBot="1" x14ac:dyDescent="0.3">
      <c r="A15" s="508"/>
      <c r="B15" s="293" t="s">
        <v>69</v>
      </c>
      <c r="C15" s="119">
        <f>IF(C9&gt;0,AVERAGE(C9:C13),0)</f>
        <v>40</v>
      </c>
      <c r="D15" s="119">
        <f>IF(D9&gt;0,AVERAGE(D9:D13),0)</f>
        <v>33.333333333333336</v>
      </c>
      <c r="E15" s="85">
        <f>IF(E9&gt;0,AVERAGE(E9:E13),0)</f>
        <v>10</v>
      </c>
      <c r="F15" s="144">
        <f>IF(F9&gt;0,AVERAGE(F9:F13),0)</f>
        <v>10</v>
      </c>
      <c r="G15" s="107">
        <f>IF(U14&gt;0,IF(G14/U14&gt;12,12,G14/U14),0)</f>
        <v>9.7333333333333343</v>
      </c>
      <c r="H15" s="69">
        <f>IF(H9&gt;0,AVERAGE(H9:H13),0)</f>
        <v>33493.333333333336</v>
      </c>
      <c r="I15" s="67">
        <f>IF(T14=0,0,I14/T14)</f>
        <v>33548</v>
      </c>
      <c r="J15" s="68">
        <f>IF(T14=0,0,J14/T14)</f>
        <v>0</v>
      </c>
      <c r="K15" s="69">
        <f>IF(K14&gt;0,AVERAGE(K5:K13),0)</f>
        <v>0</v>
      </c>
      <c r="L15" s="70">
        <f>IF(L14&gt;0,AVERAGE(L5:L13),0)</f>
        <v>0</v>
      </c>
      <c r="M15" s="70">
        <f>IF(M14&gt;0,AVERAGE(M5:M13),0)</f>
        <v>0</v>
      </c>
      <c r="N15" s="70">
        <f>IF(N14&gt;0,AVERAGE(N5:N13),0)</f>
        <v>0</v>
      </c>
      <c r="O15" s="67">
        <f>IF(O14&gt;0,AVERAGE(O5:O13),0)</f>
        <v>0</v>
      </c>
      <c r="P15" s="71">
        <f>IF(T14=0,0,P14/T14)</f>
        <v>33548</v>
      </c>
      <c r="Q15" s="114"/>
      <c r="R15" s="295"/>
      <c r="S15" s="138"/>
      <c r="T15" s="294"/>
      <c r="U15" s="296"/>
      <c r="V15" s="130"/>
    </row>
    <row r="16" spans="1:22" x14ac:dyDescent="0.25">
      <c r="D16" s="255"/>
      <c r="E16" s="130"/>
      <c r="O16" s="298"/>
      <c r="P16" s="297"/>
      <c r="Q16" s="298"/>
      <c r="R16" s="298" t="s">
        <v>70</v>
      </c>
      <c r="S16" s="299">
        <f>IF(T14=0,0,(S14-12*J14-R14)/T14/12)</f>
        <v>33548</v>
      </c>
      <c r="V16" s="130"/>
    </row>
    <row r="17" spans="1:22" x14ac:dyDescent="0.25">
      <c r="D17" s="255"/>
      <c r="E17" s="130"/>
      <c r="O17" s="298"/>
      <c r="P17" s="297"/>
      <c r="Q17" s="298"/>
      <c r="R17" s="298"/>
      <c r="S17" s="299"/>
      <c r="V17" s="130"/>
    </row>
    <row r="18" spans="1:22" ht="13.5" customHeight="1" thickBot="1" x14ac:dyDescent="0.3">
      <c r="B18" s="298" t="s">
        <v>115</v>
      </c>
      <c r="D18" s="255"/>
      <c r="E18" s="130"/>
      <c r="V18" s="130"/>
    </row>
    <row r="19" spans="1:22" ht="12" customHeight="1" x14ac:dyDescent="0.25">
      <c r="A19" s="522"/>
      <c r="B19" s="494" t="s">
        <v>0</v>
      </c>
      <c r="C19" s="523" t="s">
        <v>1</v>
      </c>
      <c r="D19" s="524"/>
      <c r="E19" s="525" t="s">
        <v>2</v>
      </c>
      <c r="F19" s="526"/>
      <c r="G19" s="257"/>
      <c r="H19" s="526" t="s">
        <v>97</v>
      </c>
      <c r="I19" s="527"/>
      <c r="J19" s="494" t="s">
        <v>109</v>
      </c>
      <c r="K19" s="513" t="s">
        <v>3</v>
      </c>
      <c r="L19" s="514"/>
      <c r="M19" s="514"/>
      <c r="N19" s="515"/>
      <c r="O19" s="516"/>
      <c r="P19" s="494" t="s">
        <v>98</v>
      </c>
      <c r="Q19" s="494" t="s">
        <v>114</v>
      </c>
      <c r="R19" s="517" t="s">
        <v>99</v>
      </c>
      <c r="S19" s="494" t="s">
        <v>100</v>
      </c>
      <c r="T19" s="520" t="s">
        <v>101</v>
      </c>
      <c r="U19" s="434" t="s">
        <v>123</v>
      </c>
      <c r="V19" s="130"/>
    </row>
    <row r="20" spans="1:22" ht="23.25" customHeight="1" thickBot="1" x14ac:dyDescent="0.3">
      <c r="A20" s="507"/>
      <c r="B20" s="495"/>
      <c r="C20" s="258" t="s">
        <v>102</v>
      </c>
      <c r="D20" s="259" t="s">
        <v>103</v>
      </c>
      <c r="E20" s="258" t="s">
        <v>104</v>
      </c>
      <c r="F20" s="260" t="s">
        <v>105</v>
      </c>
      <c r="G20" s="261" t="s">
        <v>113</v>
      </c>
      <c r="H20" s="262" t="s">
        <v>106</v>
      </c>
      <c r="I20" s="261" t="s">
        <v>103</v>
      </c>
      <c r="J20" s="495"/>
      <c r="K20" s="263" t="s">
        <v>4</v>
      </c>
      <c r="L20" s="264" t="s">
        <v>5</v>
      </c>
      <c r="M20" s="264" t="s">
        <v>107</v>
      </c>
      <c r="N20" s="396" t="s">
        <v>146</v>
      </c>
      <c r="O20" s="265" t="s">
        <v>108</v>
      </c>
      <c r="P20" s="495"/>
      <c r="Q20" s="495"/>
      <c r="R20" s="518"/>
      <c r="S20" s="495"/>
      <c r="T20" s="521"/>
      <c r="U20" s="436"/>
      <c r="V20" s="130"/>
    </row>
    <row r="21" spans="1:22" x14ac:dyDescent="0.25">
      <c r="A21" s="266" t="s">
        <v>7</v>
      </c>
      <c r="B21" s="267" t="s">
        <v>126</v>
      </c>
      <c r="C21" s="268">
        <v>40</v>
      </c>
      <c r="D21" s="269">
        <v>40</v>
      </c>
      <c r="E21" s="270">
        <v>7</v>
      </c>
      <c r="F21" s="303">
        <v>10</v>
      </c>
      <c r="G21" s="250">
        <f>IF(F21&gt;0,D21/C21*(F21+Q21/12),0)</f>
        <v>10.166666666666666</v>
      </c>
      <c r="H21" s="391">
        <v>26800</v>
      </c>
      <c r="I21" s="74">
        <f>ROUND(IF(E21=0,,H21*T21),0)</f>
        <v>26800</v>
      </c>
      <c r="J21" s="110">
        <f>ROUND(IF(D21-C21&lt;0,,(I21+L21+N21)/40*(D21-C21)*1.25),0)</f>
        <v>0</v>
      </c>
      <c r="K21" s="393">
        <v>4428</v>
      </c>
      <c r="L21" s="273"/>
      <c r="M21" s="273"/>
      <c r="N21" s="242">
        <v>500</v>
      </c>
      <c r="O21" s="292"/>
      <c r="P21" s="59">
        <f t="shared" ref="P21:P28" si="1">SUM(I21:O21)</f>
        <v>31728</v>
      </c>
      <c r="Q21" s="274">
        <v>2</v>
      </c>
      <c r="R21" s="275"/>
      <c r="S21" s="59">
        <f t="shared" ref="S21:S28" si="2">SUM(P21*12+R21)</f>
        <v>380736</v>
      </c>
      <c r="T21" s="103">
        <f t="shared" ref="T21:T28" si="3">ROUND(IF(C21=0,0,IF((D21/C21)&gt;1,1,D21/C21)),2)</f>
        <v>1</v>
      </c>
      <c r="U21" s="115">
        <f>ROUND(IF(C21=0,0,D21/C21),2)</f>
        <v>1</v>
      </c>
      <c r="V21" s="130"/>
    </row>
    <row r="22" spans="1:22" x14ac:dyDescent="0.25">
      <c r="A22" s="276" t="s">
        <v>8</v>
      </c>
      <c r="B22" s="277" t="s">
        <v>80</v>
      </c>
      <c r="C22" s="283">
        <v>40</v>
      </c>
      <c r="D22" s="284">
        <v>25</v>
      </c>
      <c r="E22" s="279">
        <v>5</v>
      </c>
      <c r="F22" s="304">
        <v>12</v>
      </c>
      <c r="G22" s="250">
        <f t="shared" ref="G22:G28" si="4">IF(F22&gt;0,D22/C22*(F22+Q22/12),0)</f>
        <v>7.5</v>
      </c>
      <c r="H22" s="392">
        <v>24910</v>
      </c>
      <c r="I22" s="48">
        <f>ROUND(IF(E22=0,,H22*T22),0)</f>
        <v>15693</v>
      </c>
      <c r="J22" s="110">
        <f t="shared" ref="J22:J28" si="5">ROUND(IF(D22-C22&lt;0,,(I22+L22+N22)/40*(D22-C22)*1.25),0)</f>
        <v>0</v>
      </c>
      <c r="K22" s="392"/>
      <c r="L22" s="280"/>
      <c r="M22" s="280"/>
      <c r="N22" s="243"/>
      <c r="O22" s="300"/>
      <c r="P22" s="50">
        <f t="shared" si="1"/>
        <v>15693</v>
      </c>
      <c r="Q22" s="281"/>
      <c r="R22" s="282"/>
      <c r="S22" s="59">
        <f t="shared" si="2"/>
        <v>188316</v>
      </c>
      <c r="T22" s="111">
        <f t="shared" si="3"/>
        <v>0.63</v>
      </c>
      <c r="U22" s="116">
        <f t="shared" ref="U22:U28" si="6">ROUND(IF(C22=0,0,D22/C22),2)</f>
        <v>0.63</v>
      </c>
      <c r="V22" s="130"/>
    </row>
    <row r="23" spans="1:22" x14ac:dyDescent="0.25">
      <c r="A23" s="276" t="s">
        <v>9</v>
      </c>
      <c r="B23" s="277" t="s">
        <v>81</v>
      </c>
      <c r="C23" s="283">
        <v>40</v>
      </c>
      <c r="D23" s="284">
        <v>40</v>
      </c>
      <c r="E23" s="279">
        <v>6</v>
      </c>
      <c r="F23" s="304">
        <v>8</v>
      </c>
      <c r="G23" s="250">
        <f t="shared" si="4"/>
        <v>8</v>
      </c>
      <c r="H23" s="392">
        <v>23430</v>
      </c>
      <c r="I23" s="48">
        <f>ROUND(IF(E23=0,,H23*T23),0)</f>
        <v>23430</v>
      </c>
      <c r="J23" s="110">
        <f t="shared" si="5"/>
        <v>0</v>
      </c>
      <c r="K23" s="392">
        <v>1680</v>
      </c>
      <c r="L23" s="280"/>
      <c r="M23" s="280"/>
      <c r="N23" s="243"/>
      <c r="O23" s="300"/>
      <c r="P23" s="50">
        <f t="shared" si="1"/>
        <v>25110</v>
      </c>
      <c r="Q23" s="281"/>
      <c r="R23" s="282"/>
      <c r="S23" s="59">
        <f t="shared" si="2"/>
        <v>301320</v>
      </c>
      <c r="T23" s="111">
        <f t="shared" si="3"/>
        <v>1</v>
      </c>
      <c r="U23" s="116">
        <f t="shared" si="6"/>
        <v>1</v>
      </c>
      <c r="V23" s="130"/>
    </row>
    <row r="24" spans="1:22" x14ac:dyDescent="0.25">
      <c r="A24" s="276" t="s">
        <v>10</v>
      </c>
      <c r="B24" s="277"/>
      <c r="C24" s="283"/>
      <c r="D24" s="284"/>
      <c r="E24" s="279"/>
      <c r="F24" s="304"/>
      <c r="G24" s="250">
        <f t="shared" si="4"/>
        <v>0</v>
      </c>
      <c r="H24" s="279"/>
      <c r="I24" s="48">
        <f>ROUND(IF(D24=0,,H24*T24),0)</f>
        <v>0</v>
      </c>
      <c r="J24" s="110">
        <f t="shared" si="5"/>
        <v>0</v>
      </c>
      <c r="K24" s="279"/>
      <c r="L24" s="280"/>
      <c r="M24" s="280"/>
      <c r="N24" s="243"/>
      <c r="O24" s="300"/>
      <c r="P24" s="50">
        <f t="shared" si="1"/>
        <v>0</v>
      </c>
      <c r="Q24" s="281"/>
      <c r="R24" s="282"/>
      <c r="S24" s="59">
        <f t="shared" si="2"/>
        <v>0</v>
      </c>
      <c r="T24" s="111">
        <f t="shared" si="3"/>
        <v>0</v>
      </c>
      <c r="U24" s="116">
        <f t="shared" si="6"/>
        <v>0</v>
      </c>
      <c r="V24" s="130"/>
    </row>
    <row r="25" spans="1:22" x14ac:dyDescent="0.25">
      <c r="A25" s="276" t="s">
        <v>11</v>
      </c>
      <c r="B25" s="277"/>
      <c r="C25" s="283"/>
      <c r="D25" s="284"/>
      <c r="E25" s="279"/>
      <c r="F25" s="304"/>
      <c r="G25" s="250">
        <f t="shared" si="4"/>
        <v>0</v>
      </c>
      <c r="H25" s="279"/>
      <c r="I25" s="48">
        <f>ROUND(IF(D25=0,,H25*T25),0)</f>
        <v>0</v>
      </c>
      <c r="J25" s="110">
        <f t="shared" si="5"/>
        <v>0</v>
      </c>
      <c r="K25" s="279"/>
      <c r="L25" s="280"/>
      <c r="M25" s="280"/>
      <c r="N25" s="243"/>
      <c r="O25" s="300"/>
      <c r="P25" s="50">
        <f t="shared" si="1"/>
        <v>0</v>
      </c>
      <c r="Q25" s="281"/>
      <c r="R25" s="282"/>
      <c r="S25" s="59">
        <f t="shared" si="2"/>
        <v>0</v>
      </c>
      <c r="T25" s="111">
        <f t="shared" si="3"/>
        <v>0</v>
      </c>
      <c r="U25" s="116">
        <f t="shared" si="6"/>
        <v>0</v>
      </c>
      <c r="V25" s="130"/>
    </row>
    <row r="26" spans="1:22" x14ac:dyDescent="0.25">
      <c r="A26" s="276" t="s">
        <v>12</v>
      </c>
      <c r="B26" s="277"/>
      <c r="C26" s="283"/>
      <c r="D26" s="284"/>
      <c r="E26" s="279"/>
      <c r="F26" s="304"/>
      <c r="G26" s="250">
        <f t="shared" si="4"/>
        <v>0</v>
      </c>
      <c r="H26" s="279"/>
      <c r="I26" s="48">
        <f>ROUND(IF(D26=0,,H26*T26),0)</f>
        <v>0</v>
      </c>
      <c r="J26" s="110">
        <f t="shared" si="5"/>
        <v>0</v>
      </c>
      <c r="K26" s="279"/>
      <c r="L26" s="280"/>
      <c r="M26" s="280"/>
      <c r="N26" s="243"/>
      <c r="O26" s="300"/>
      <c r="P26" s="50">
        <f t="shared" si="1"/>
        <v>0</v>
      </c>
      <c r="Q26" s="281"/>
      <c r="R26" s="282"/>
      <c r="S26" s="59">
        <f t="shared" si="2"/>
        <v>0</v>
      </c>
      <c r="T26" s="111">
        <f t="shared" si="3"/>
        <v>0</v>
      </c>
      <c r="U26" s="116">
        <f t="shared" si="6"/>
        <v>0</v>
      </c>
      <c r="V26" s="130"/>
    </row>
    <row r="27" spans="1:22" x14ac:dyDescent="0.25">
      <c r="A27" s="276" t="s">
        <v>13</v>
      </c>
      <c r="B27" s="277"/>
      <c r="C27" s="283"/>
      <c r="D27" s="284"/>
      <c r="E27" s="279"/>
      <c r="F27" s="304"/>
      <c r="G27" s="250">
        <f t="shared" si="4"/>
        <v>0</v>
      </c>
      <c r="H27" s="279"/>
      <c r="I27" s="48">
        <f>ROUND(IF(D27=0,,H27*T27),0)</f>
        <v>0</v>
      </c>
      <c r="J27" s="110">
        <f t="shared" si="5"/>
        <v>0</v>
      </c>
      <c r="K27" s="279"/>
      <c r="L27" s="280"/>
      <c r="M27" s="280"/>
      <c r="N27" s="243"/>
      <c r="O27" s="300"/>
      <c r="P27" s="50">
        <f t="shared" si="1"/>
        <v>0</v>
      </c>
      <c r="Q27" s="281"/>
      <c r="R27" s="282"/>
      <c r="S27" s="59">
        <f t="shared" si="2"/>
        <v>0</v>
      </c>
      <c r="T27" s="111">
        <f t="shared" si="3"/>
        <v>0</v>
      </c>
      <c r="U27" s="116">
        <f t="shared" si="6"/>
        <v>0</v>
      </c>
      <c r="V27" s="130"/>
    </row>
    <row r="28" spans="1:22" ht="13.8" thickBot="1" x14ac:dyDescent="0.3">
      <c r="A28" s="276" t="s">
        <v>14</v>
      </c>
      <c r="B28" s="277"/>
      <c r="C28" s="283"/>
      <c r="D28" s="284"/>
      <c r="E28" s="279"/>
      <c r="F28" s="305"/>
      <c r="G28" s="250">
        <f t="shared" si="4"/>
        <v>0</v>
      </c>
      <c r="H28" s="279"/>
      <c r="I28" s="48">
        <f>ROUND(IF(D28=0,,H28*T28),0)</f>
        <v>0</v>
      </c>
      <c r="J28" s="110">
        <f t="shared" si="5"/>
        <v>0</v>
      </c>
      <c r="K28" s="288"/>
      <c r="L28" s="289"/>
      <c r="M28" s="289"/>
      <c r="N28" s="395"/>
      <c r="O28" s="301"/>
      <c r="P28" s="50">
        <f t="shared" si="1"/>
        <v>0</v>
      </c>
      <c r="Q28" s="281"/>
      <c r="R28" s="290"/>
      <c r="S28" s="59">
        <f t="shared" si="2"/>
        <v>0</v>
      </c>
      <c r="T28" s="111">
        <f t="shared" si="3"/>
        <v>0</v>
      </c>
      <c r="U28" s="325">
        <f t="shared" si="6"/>
        <v>0</v>
      </c>
      <c r="V28" s="130"/>
    </row>
    <row r="29" spans="1:22" x14ac:dyDescent="0.25">
      <c r="A29" s="507" t="s">
        <v>67</v>
      </c>
      <c r="B29" s="291" t="s">
        <v>68</v>
      </c>
      <c r="C29" s="112">
        <f>SUM(C21:C28)</f>
        <v>120</v>
      </c>
      <c r="D29" s="61">
        <f>SUM(D21:D28)</f>
        <v>105</v>
      </c>
      <c r="E29" s="397"/>
      <c r="F29" s="398"/>
      <c r="G29" s="73">
        <f>SUM(G21:G28)</f>
        <v>25.666666666666664</v>
      </c>
      <c r="H29" s="64">
        <f>SUM(H21:H28)</f>
        <v>75140</v>
      </c>
      <c r="I29" s="65">
        <f t="shared" ref="I29:S29" si="7">SUM(I21:I28)</f>
        <v>65923</v>
      </c>
      <c r="J29" s="64">
        <f t="shared" si="7"/>
        <v>0</v>
      </c>
      <c r="K29" s="64">
        <f t="shared" si="7"/>
        <v>6108</v>
      </c>
      <c r="L29" s="66">
        <f t="shared" si="7"/>
        <v>0</v>
      </c>
      <c r="M29" s="66">
        <f t="shared" si="7"/>
        <v>0</v>
      </c>
      <c r="N29" s="66">
        <f t="shared" si="7"/>
        <v>500</v>
      </c>
      <c r="O29" s="65">
        <f t="shared" si="7"/>
        <v>0</v>
      </c>
      <c r="P29" s="64">
        <f t="shared" si="7"/>
        <v>72531</v>
      </c>
      <c r="Q29" s="113"/>
      <c r="R29" s="64">
        <f t="shared" si="7"/>
        <v>0</v>
      </c>
      <c r="S29" s="64">
        <f t="shared" si="7"/>
        <v>870372</v>
      </c>
      <c r="T29" s="112">
        <f>SUM(T21:T28)</f>
        <v>2.63</v>
      </c>
      <c r="U29" s="73">
        <f>SUM(U21:U28)</f>
        <v>2.63</v>
      </c>
      <c r="V29" s="130"/>
    </row>
    <row r="30" spans="1:22" ht="13.8" thickBot="1" x14ac:dyDescent="0.3">
      <c r="A30" s="508"/>
      <c r="B30" s="293" t="s">
        <v>69</v>
      </c>
      <c r="C30" s="63">
        <f>IF(C21&gt;0,AVERAGE(C21:C28),0)</f>
        <v>40</v>
      </c>
      <c r="D30" s="63">
        <f>IF(D21&gt;0,AVERAGE(D21:D28),0)</f>
        <v>35</v>
      </c>
      <c r="E30" s="63">
        <f>IF(E21&gt;0,AVERAGE(E21:E28),0)</f>
        <v>6</v>
      </c>
      <c r="F30" s="62">
        <f>IF(F21&gt;0,AVERAGE(F21:F28),0)</f>
        <v>10</v>
      </c>
      <c r="G30" s="119">
        <f>IF(U29&gt;0,IF(G29/U29&gt;12,12,G29/U29),0)</f>
        <v>9.759188846641317</v>
      </c>
      <c r="H30" s="69">
        <f t="shared" ref="H30:P30" si="8">IF(H21&gt;0,AVERAGE(H21:H28),0)</f>
        <v>25046.666666666668</v>
      </c>
      <c r="I30" s="67">
        <f t="shared" si="8"/>
        <v>8240.375</v>
      </c>
      <c r="J30" s="67">
        <f t="shared" si="8"/>
        <v>0</v>
      </c>
      <c r="K30" s="69">
        <f t="shared" si="8"/>
        <v>3054</v>
      </c>
      <c r="L30" s="70">
        <f t="shared" si="8"/>
        <v>0</v>
      </c>
      <c r="M30" s="70">
        <f t="shared" si="8"/>
        <v>0</v>
      </c>
      <c r="N30" s="70">
        <f t="shared" si="8"/>
        <v>500</v>
      </c>
      <c r="O30" s="67">
        <f t="shared" si="8"/>
        <v>0</v>
      </c>
      <c r="P30" s="67">
        <f t="shared" si="8"/>
        <v>9066.375</v>
      </c>
      <c r="Q30" s="114"/>
      <c r="R30" s="295"/>
      <c r="S30" s="138"/>
      <c r="T30" s="294"/>
      <c r="U30" s="296"/>
      <c r="V30" s="130"/>
    </row>
    <row r="31" spans="1:22" x14ac:dyDescent="0.25">
      <c r="D31" s="255"/>
      <c r="E31" s="130"/>
      <c r="O31" s="298"/>
      <c r="P31" s="297"/>
      <c r="Q31" s="298"/>
      <c r="R31" s="298" t="s">
        <v>70</v>
      </c>
      <c r="S31" s="299">
        <f>IF(T29=0,0,(S29-12*J29-R29)/T29/12)</f>
        <v>27578.32699619772</v>
      </c>
      <c r="V31" s="130"/>
    </row>
    <row r="32" spans="1:22" x14ac:dyDescent="0.25">
      <c r="D32" s="255"/>
      <c r="E32" s="130"/>
      <c r="O32" s="298"/>
      <c r="P32" s="297"/>
      <c r="Q32" s="298"/>
      <c r="R32" s="298"/>
      <c r="S32" s="298"/>
      <c r="V32" s="130"/>
    </row>
    <row r="33" spans="1:22" ht="13.8" thickBot="1" x14ac:dyDescent="0.3">
      <c r="B33" s="298" t="s">
        <v>79</v>
      </c>
      <c r="D33" s="255"/>
      <c r="E33" s="130"/>
      <c r="P33" s="302"/>
      <c r="V33" s="130"/>
    </row>
    <row r="34" spans="1:22" ht="12" customHeight="1" x14ac:dyDescent="0.25">
      <c r="A34" s="522"/>
      <c r="B34" s="468" t="s">
        <v>0</v>
      </c>
      <c r="C34" s="523" t="s">
        <v>1</v>
      </c>
      <c r="D34" s="524"/>
      <c r="E34" s="525" t="s">
        <v>2</v>
      </c>
      <c r="F34" s="526"/>
      <c r="G34" s="257"/>
      <c r="H34" s="526" t="s">
        <v>97</v>
      </c>
      <c r="I34" s="527"/>
      <c r="J34" s="494" t="s">
        <v>109</v>
      </c>
      <c r="K34" s="513" t="s">
        <v>3</v>
      </c>
      <c r="L34" s="514"/>
      <c r="M34" s="514"/>
      <c r="N34" s="515"/>
      <c r="O34" s="516"/>
      <c r="P34" s="494" t="s">
        <v>98</v>
      </c>
      <c r="Q34" s="494" t="s">
        <v>114</v>
      </c>
      <c r="R34" s="517" t="s">
        <v>99</v>
      </c>
      <c r="S34" s="494" t="s">
        <v>100</v>
      </c>
      <c r="T34" s="520" t="s">
        <v>101</v>
      </c>
      <c r="U34" s="434" t="s">
        <v>123</v>
      </c>
      <c r="V34" s="130"/>
    </row>
    <row r="35" spans="1:22" ht="23.25" customHeight="1" thickBot="1" x14ac:dyDescent="0.3">
      <c r="A35" s="507"/>
      <c r="B35" s="469"/>
      <c r="C35" s="258" t="s">
        <v>102</v>
      </c>
      <c r="D35" s="259" t="s">
        <v>103</v>
      </c>
      <c r="E35" s="258" t="s">
        <v>104</v>
      </c>
      <c r="F35" s="260" t="s">
        <v>105</v>
      </c>
      <c r="G35" s="261" t="s">
        <v>113</v>
      </c>
      <c r="H35" s="262" t="s">
        <v>106</v>
      </c>
      <c r="I35" s="261" t="s">
        <v>103</v>
      </c>
      <c r="J35" s="519"/>
      <c r="K35" s="263" t="s">
        <v>4</v>
      </c>
      <c r="L35" s="264" t="s">
        <v>5</v>
      </c>
      <c r="M35" s="264" t="s">
        <v>107</v>
      </c>
      <c r="N35" s="396" t="s">
        <v>146</v>
      </c>
      <c r="O35" s="265" t="s">
        <v>108</v>
      </c>
      <c r="P35" s="495"/>
      <c r="Q35" s="495"/>
      <c r="R35" s="518"/>
      <c r="S35" s="495"/>
      <c r="T35" s="521"/>
      <c r="U35" s="436"/>
      <c r="V35" s="130"/>
    </row>
    <row r="36" spans="1:22" x14ac:dyDescent="0.25">
      <c r="A36" s="266" t="s">
        <v>7</v>
      </c>
      <c r="B36" s="277" t="s">
        <v>83</v>
      </c>
      <c r="C36" s="283">
        <v>40</v>
      </c>
      <c r="D36" s="284">
        <v>40</v>
      </c>
      <c r="E36" s="286">
        <v>5</v>
      </c>
      <c r="F36" s="243">
        <v>10</v>
      </c>
      <c r="G36" s="326">
        <f>IF(F36&gt;0,D36/C36*(F36+Q36/12),0)</f>
        <v>10.333333333333334</v>
      </c>
      <c r="H36" s="392">
        <v>23330</v>
      </c>
      <c r="I36" s="87">
        <f>ROUND(IF(E36=0,,H36*T36),0)</f>
        <v>23330</v>
      </c>
      <c r="J36" s="425">
        <f>ROUND(IF(D36-C36&lt;0,,(I36+L36+N36)/40*(D36-C36)*1.25),0)</f>
        <v>0</v>
      </c>
      <c r="K36" s="331"/>
      <c r="L36" s="273"/>
      <c r="M36" s="273"/>
      <c r="N36" s="242"/>
      <c r="O36" s="292"/>
      <c r="P36" s="59">
        <f t="shared" ref="P36:P45" si="9">SUM(I36:O36)</f>
        <v>23330</v>
      </c>
      <c r="Q36" s="274">
        <v>4</v>
      </c>
      <c r="R36" s="275"/>
      <c r="S36" s="59">
        <f t="shared" ref="S36:S45" si="10">SUM(P36*12+R36)</f>
        <v>279960</v>
      </c>
      <c r="T36" s="103">
        <f t="shared" ref="T36:T45" si="11">ROUND(IF(C36=0,0,IF((D36/C36)&gt;1,1,D36/C36)),2)</f>
        <v>1</v>
      </c>
      <c r="U36" s="115">
        <f>ROUND(IF(C36=0,0,D36/C36),2)</f>
        <v>1</v>
      </c>
      <c r="V36" s="130"/>
    </row>
    <row r="37" spans="1:22" x14ac:dyDescent="0.25">
      <c r="A37" s="276" t="s">
        <v>8</v>
      </c>
      <c r="B37" s="277" t="s">
        <v>84</v>
      </c>
      <c r="C37" s="283">
        <v>40</v>
      </c>
      <c r="D37" s="284">
        <v>40</v>
      </c>
      <c r="E37" s="286">
        <v>2</v>
      </c>
      <c r="F37" s="243">
        <v>12</v>
      </c>
      <c r="G37" s="326">
        <f t="shared" ref="G37:G45" si="12">IF(F37&gt;0,D37/C37*(F37+Q37/12),0)</f>
        <v>12</v>
      </c>
      <c r="H37" s="392">
        <v>20180</v>
      </c>
      <c r="I37" s="324">
        <f>ROUND(IF(E37=0,,H37*T37),0)</f>
        <v>20180</v>
      </c>
      <c r="J37" s="164">
        <f t="shared" ref="J37:J45" si="13">ROUND(IF(D37-C37&lt;0,,(I37+L37+N37)/40*(D37-C37)*1.25),0)</f>
        <v>0</v>
      </c>
      <c r="K37" s="286"/>
      <c r="L37" s="280"/>
      <c r="M37" s="280">
        <v>850</v>
      </c>
      <c r="N37" s="243"/>
      <c r="O37" s="300"/>
      <c r="P37" s="50">
        <f t="shared" si="9"/>
        <v>21030</v>
      </c>
      <c r="Q37" s="281"/>
      <c r="R37" s="282"/>
      <c r="S37" s="59">
        <f t="shared" si="10"/>
        <v>252360</v>
      </c>
      <c r="T37" s="111">
        <f t="shared" si="11"/>
        <v>1</v>
      </c>
      <c r="U37" s="116">
        <f t="shared" ref="U37:U45" si="14">ROUND(IF(C37=0,0,D37/C37),2)</f>
        <v>1</v>
      </c>
      <c r="V37" s="130"/>
    </row>
    <row r="38" spans="1:22" x14ac:dyDescent="0.25">
      <c r="A38" s="276" t="s">
        <v>9</v>
      </c>
      <c r="B38" s="277" t="s">
        <v>85</v>
      </c>
      <c r="C38" s="283">
        <v>40</v>
      </c>
      <c r="D38" s="284">
        <v>40</v>
      </c>
      <c r="E38" s="286">
        <v>4</v>
      </c>
      <c r="F38" s="243">
        <v>11</v>
      </c>
      <c r="G38" s="326">
        <f t="shared" si="12"/>
        <v>11</v>
      </c>
      <c r="H38" s="392">
        <v>22430</v>
      </c>
      <c r="I38" s="324">
        <f>ROUND(IF(E38=0,,H38*T38),0)</f>
        <v>22430</v>
      </c>
      <c r="J38" s="164">
        <f t="shared" si="13"/>
        <v>0</v>
      </c>
      <c r="K38" s="286"/>
      <c r="L38" s="280"/>
      <c r="M38" s="280"/>
      <c r="N38" s="243"/>
      <c r="O38" s="300"/>
      <c r="P38" s="50">
        <f t="shared" si="9"/>
        <v>22430</v>
      </c>
      <c r="Q38" s="281"/>
      <c r="R38" s="282"/>
      <c r="S38" s="59">
        <f t="shared" si="10"/>
        <v>269160</v>
      </c>
      <c r="T38" s="111">
        <f t="shared" si="11"/>
        <v>1</v>
      </c>
      <c r="U38" s="116">
        <f t="shared" si="14"/>
        <v>1</v>
      </c>
      <c r="V38" s="130"/>
    </row>
    <row r="39" spans="1:22" x14ac:dyDescent="0.25">
      <c r="A39" s="276" t="s">
        <v>10</v>
      </c>
      <c r="B39" s="277"/>
      <c r="C39" s="283"/>
      <c r="D39" s="284"/>
      <c r="E39" s="286"/>
      <c r="F39" s="243"/>
      <c r="G39" s="326">
        <f t="shared" si="12"/>
        <v>0</v>
      </c>
      <c r="H39" s="392"/>
      <c r="I39" s="324">
        <f>ROUND(IF(E39=0,,H39*T39),0)</f>
        <v>0</v>
      </c>
      <c r="J39" s="164">
        <f t="shared" si="13"/>
        <v>0</v>
      </c>
      <c r="K39" s="286"/>
      <c r="L39" s="280"/>
      <c r="M39" s="280"/>
      <c r="N39" s="243"/>
      <c r="O39" s="300"/>
      <c r="P39" s="50">
        <f t="shared" si="9"/>
        <v>0</v>
      </c>
      <c r="Q39" s="281"/>
      <c r="R39" s="282"/>
      <c r="S39" s="59">
        <f t="shared" si="10"/>
        <v>0</v>
      </c>
      <c r="T39" s="111">
        <f t="shared" si="11"/>
        <v>0</v>
      </c>
      <c r="U39" s="116">
        <f t="shared" si="14"/>
        <v>0</v>
      </c>
      <c r="V39" s="130"/>
    </row>
    <row r="40" spans="1:22" x14ac:dyDescent="0.25">
      <c r="A40" s="276" t="s">
        <v>11</v>
      </c>
      <c r="B40" s="277"/>
      <c r="C40" s="283"/>
      <c r="D40" s="284"/>
      <c r="E40" s="286"/>
      <c r="F40" s="243"/>
      <c r="G40" s="326">
        <f t="shared" si="12"/>
        <v>0</v>
      </c>
      <c r="H40" s="394"/>
      <c r="I40" s="324">
        <f>ROUND(IF(E40=0,,H40*T40),0)</f>
        <v>0</v>
      </c>
      <c r="J40" s="164">
        <f t="shared" si="13"/>
        <v>0</v>
      </c>
      <c r="K40" s="286"/>
      <c r="L40" s="280"/>
      <c r="M40" s="280"/>
      <c r="N40" s="243"/>
      <c r="O40" s="300"/>
      <c r="P40" s="50">
        <f t="shared" si="9"/>
        <v>0</v>
      </c>
      <c r="Q40" s="281"/>
      <c r="R40" s="282"/>
      <c r="S40" s="59">
        <f t="shared" si="10"/>
        <v>0</v>
      </c>
      <c r="T40" s="111">
        <f t="shared" si="11"/>
        <v>0</v>
      </c>
      <c r="U40" s="116">
        <f t="shared" si="14"/>
        <v>0</v>
      </c>
      <c r="V40" s="130"/>
    </row>
    <row r="41" spans="1:22" x14ac:dyDescent="0.25">
      <c r="A41" s="276" t="s">
        <v>12</v>
      </c>
      <c r="B41" s="277"/>
      <c r="C41" s="283"/>
      <c r="D41" s="284"/>
      <c r="E41" s="279"/>
      <c r="F41" s="285"/>
      <c r="G41" s="326">
        <f t="shared" si="12"/>
        <v>0</v>
      </c>
      <c r="H41" s="392"/>
      <c r="I41" s="324">
        <f>ROUND(IF(D41=0,,H41*T41),0)</f>
        <v>0</v>
      </c>
      <c r="J41" s="164">
        <f t="shared" si="13"/>
        <v>0</v>
      </c>
      <c r="K41" s="286"/>
      <c r="L41" s="280"/>
      <c r="M41" s="280"/>
      <c r="N41" s="243"/>
      <c r="O41" s="300"/>
      <c r="P41" s="50">
        <f t="shared" si="9"/>
        <v>0</v>
      </c>
      <c r="Q41" s="281"/>
      <c r="R41" s="282"/>
      <c r="S41" s="59">
        <f t="shared" si="10"/>
        <v>0</v>
      </c>
      <c r="T41" s="111">
        <f t="shared" si="11"/>
        <v>0</v>
      </c>
      <c r="U41" s="116">
        <f t="shared" si="14"/>
        <v>0</v>
      </c>
      <c r="V41" s="130"/>
    </row>
    <row r="42" spans="1:22" x14ac:dyDescent="0.25">
      <c r="A42" s="276" t="s">
        <v>13</v>
      </c>
      <c r="B42" s="277"/>
      <c r="C42" s="283"/>
      <c r="D42" s="284"/>
      <c r="E42" s="279"/>
      <c r="F42" s="285"/>
      <c r="G42" s="326">
        <f t="shared" si="12"/>
        <v>0</v>
      </c>
      <c r="H42" s="279"/>
      <c r="I42" s="324">
        <f>ROUND(IF(D42=0,,H42*T42),0)</f>
        <v>0</v>
      </c>
      <c r="J42" s="164">
        <f t="shared" si="13"/>
        <v>0</v>
      </c>
      <c r="K42" s="286"/>
      <c r="L42" s="280"/>
      <c r="M42" s="280"/>
      <c r="N42" s="243"/>
      <c r="O42" s="300"/>
      <c r="P42" s="50">
        <f t="shared" si="9"/>
        <v>0</v>
      </c>
      <c r="Q42" s="281"/>
      <c r="R42" s="282"/>
      <c r="S42" s="59">
        <f t="shared" si="10"/>
        <v>0</v>
      </c>
      <c r="T42" s="111">
        <f t="shared" si="11"/>
        <v>0</v>
      </c>
      <c r="U42" s="116">
        <f t="shared" si="14"/>
        <v>0</v>
      </c>
      <c r="V42" s="130"/>
    </row>
    <row r="43" spans="1:22" x14ac:dyDescent="0.25">
      <c r="A43" s="276" t="s">
        <v>14</v>
      </c>
      <c r="B43" s="277"/>
      <c r="C43" s="283"/>
      <c r="D43" s="284"/>
      <c r="E43" s="279"/>
      <c r="F43" s="285"/>
      <c r="G43" s="326">
        <f t="shared" si="12"/>
        <v>0</v>
      </c>
      <c r="H43" s="279"/>
      <c r="I43" s="324">
        <f>ROUND(IF(D43=0,,H43*T43),0)</f>
        <v>0</v>
      </c>
      <c r="J43" s="164">
        <f t="shared" si="13"/>
        <v>0</v>
      </c>
      <c r="K43" s="286"/>
      <c r="L43" s="280"/>
      <c r="M43" s="280"/>
      <c r="N43" s="243"/>
      <c r="O43" s="300"/>
      <c r="P43" s="50">
        <f t="shared" si="9"/>
        <v>0</v>
      </c>
      <c r="Q43" s="281"/>
      <c r="R43" s="282"/>
      <c r="S43" s="59">
        <f t="shared" si="10"/>
        <v>0</v>
      </c>
      <c r="T43" s="111">
        <f t="shared" si="11"/>
        <v>0</v>
      </c>
      <c r="U43" s="116">
        <f t="shared" si="14"/>
        <v>0</v>
      </c>
      <c r="V43" s="130"/>
    </row>
    <row r="44" spans="1:22" x14ac:dyDescent="0.25">
      <c r="A44" s="276" t="s">
        <v>15</v>
      </c>
      <c r="B44" s="277"/>
      <c r="C44" s="283"/>
      <c r="D44" s="284"/>
      <c r="E44" s="279"/>
      <c r="F44" s="285"/>
      <c r="G44" s="326">
        <f t="shared" si="12"/>
        <v>0</v>
      </c>
      <c r="H44" s="279"/>
      <c r="I44" s="324">
        <f>ROUND(IF(D44=0,,H44*T44),0)</f>
        <v>0</v>
      </c>
      <c r="J44" s="164">
        <f t="shared" si="13"/>
        <v>0</v>
      </c>
      <c r="K44" s="286"/>
      <c r="L44" s="280"/>
      <c r="M44" s="280"/>
      <c r="N44" s="243"/>
      <c r="O44" s="300"/>
      <c r="P44" s="50">
        <f t="shared" si="9"/>
        <v>0</v>
      </c>
      <c r="Q44" s="281"/>
      <c r="R44" s="282"/>
      <c r="S44" s="59">
        <f t="shared" si="10"/>
        <v>0</v>
      </c>
      <c r="T44" s="111">
        <f t="shared" si="11"/>
        <v>0</v>
      </c>
      <c r="U44" s="116">
        <f t="shared" si="14"/>
        <v>0</v>
      </c>
      <c r="V44" s="130"/>
    </row>
    <row r="45" spans="1:22" ht="13.8" thickBot="1" x14ac:dyDescent="0.3">
      <c r="A45" s="276" t="s">
        <v>16</v>
      </c>
      <c r="B45" s="277"/>
      <c r="C45" s="283"/>
      <c r="D45" s="284"/>
      <c r="E45" s="279"/>
      <c r="F45" s="287"/>
      <c r="G45" s="326">
        <f t="shared" si="12"/>
        <v>0</v>
      </c>
      <c r="H45" s="279"/>
      <c r="I45" s="324">
        <f>ROUND(IF(D45=0,,H45*T45),0)</f>
        <v>0</v>
      </c>
      <c r="J45" s="164">
        <f t="shared" si="13"/>
        <v>0</v>
      </c>
      <c r="K45" s="332"/>
      <c r="L45" s="289"/>
      <c r="M45" s="289"/>
      <c r="N45" s="395"/>
      <c r="O45" s="301"/>
      <c r="P45" s="50">
        <f t="shared" si="9"/>
        <v>0</v>
      </c>
      <c r="Q45" s="281"/>
      <c r="R45" s="290"/>
      <c r="S45" s="59">
        <f t="shared" si="10"/>
        <v>0</v>
      </c>
      <c r="T45" s="111">
        <f t="shared" si="11"/>
        <v>0</v>
      </c>
      <c r="U45" s="325">
        <f t="shared" si="14"/>
        <v>0</v>
      </c>
      <c r="V45" s="130"/>
    </row>
    <row r="46" spans="1:22" x14ac:dyDescent="0.25">
      <c r="A46" s="507" t="s">
        <v>67</v>
      </c>
      <c r="B46" s="291" t="s">
        <v>68</v>
      </c>
      <c r="C46" s="112">
        <f>SUM(C36:C45)</f>
        <v>120</v>
      </c>
      <c r="D46" s="61">
        <f>SUM(D36:D45)</f>
        <v>120</v>
      </c>
      <c r="E46" s="397"/>
      <c r="F46" s="399"/>
      <c r="G46" s="82">
        <f>SUM(G36:G45)</f>
        <v>33.333333333333336</v>
      </c>
      <c r="H46" s="64">
        <f>SUM(H36:H45)</f>
        <v>65940</v>
      </c>
      <c r="I46" s="65">
        <f t="shared" ref="I46:P46" si="15">SUM(I36:I45)</f>
        <v>65940</v>
      </c>
      <c r="J46" s="81">
        <f t="shared" si="15"/>
        <v>0</v>
      </c>
      <c r="K46" s="64">
        <f t="shared" si="15"/>
        <v>0</v>
      </c>
      <c r="L46" s="66">
        <f t="shared" si="15"/>
        <v>0</v>
      </c>
      <c r="M46" s="66">
        <f t="shared" si="15"/>
        <v>850</v>
      </c>
      <c r="N46" s="66">
        <f t="shared" si="15"/>
        <v>0</v>
      </c>
      <c r="O46" s="65">
        <f t="shared" si="15"/>
        <v>0</v>
      </c>
      <c r="P46" s="64">
        <f t="shared" si="15"/>
        <v>66790</v>
      </c>
      <c r="Q46" s="120"/>
      <c r="R46" s="64">
        <f>SUM(R36:R45)</f>
        <v>0</v>
      </c>
      <c r="S46" s="64">
        <f>SUM(S36:S45)</f>
        <v>801480</v>
      </c>
      <c r="T46" s="104">
        <f>SUM(T36:T45)</f>
        <v>3</v>
      </c>
      <c r="U46" s="73">
        <f>SUM(U36:U45)</f>
        <v>3</v>
      </c>
      <c r="V46" s="130"/>
    </row>
    <row r="47" spans="1:22" ht="13.8" thickBot="1" x14ac:dyDescent="0.3">
      <c r="A47" s="508"/>
      <c r="B47" s="293" t="s">
        <v>69</v>
      </c>
      <c r="C47" s="63">
        <f t="shared" ref="C47:P47" si="16">IF(C36&gt;0,AVERAGE(C36:C45),0)</f>
        <v>40</v>
      </c>
      <c r="D47" s="63">
        <f t="shared" si="16"/>
        <v>40</v>
      </c>
      <c r="E47" s="85">
        <f t="shared" si="16"/>
        <v>3.6666666666666665</v>
      </c>
      <c r="F47" s="62">
        <f t="shared" si="16"/>
        <v>11</v>
      </c>
      <c r="G47" s="107">
        <f>IF(U46&gt;0,IF(G46/U46&gt;12,12,G46/U46),0)</f>
        <v>11.111111111111112</v>
      </c>
      <c r="H47" s="69">
        <f t="shared" si="16"/>
        <v>21980</v>
      </c>
      <c r="I47" s="67">
        <f t="shared" si="16"/>
        <v>6594</v>
      </c>
      <c r="J47" s="53">
        <f t="shared" si="16"/>
        <v>0</v>
      </c>
      <c r="K47" s="69">
        <f t="shared" si="16"/>
        <v>0</v>
      </c>
      <c r="L47" s="70">
        <f t="shared" si="16"/>
        <v>0</v>
      </c>
      <c r="M47" s="70">
        <f t="shared" si="16"/>
        <v>0</v>
      </c>
      <c r="N47" s="70">
        <f t="shared" si="16"/>
        <v>0</v>
      </c>
      <c r="O47" s="67">
        <f t="shared" si="16"/>
        <v>0</v>
      </c>
      <c r="P47" s="53">
        <f t="shared" si="16"/>
        <v>6679</v>
      </c>
      <c r="Q47" s="121"/>
      <c r="R47" s="121"/>
      <c r="S47" s="121"/>
      <c r="T47" s="121"/>
      <c r="U47" s="114"/>
      <c r="V47" s="130"/>
    </row>
    <row r="48" spans="1:22" x14ac:dyDescent="0.25">
      <c r="D48" s="255"/>
      <c r="E48" s="130"/>
      <c r="O48" s="298"/>
      <c r="P48" s="297"/>
      <c r="Q48" s="298"/>
      <c r="R48" s="298" t="s">
        <v>70</v>
      </c>
      <c r="S48" s="299">
        <f>IF(T46=0,0,(S46-12*J46-R46)/T46/12)</f>
        <v>22263.333333333332</v>
      </c>
      <c r="V48" s="130"/>
    </row>
    <row r="49" spans="1:22" x14ac:dyDescent="0.25">
      <c r="D49" s="255"/>
      <c r="E49" s="130"/>
      <c r="O49" s="298"/>
      <c r="P49" s="297"/>
      <c r="Q49" s="298"/>
      <c r="R49" s="298"/>
      <c r="S49" s="298"/>
      <c r="V49" s="130"/>
    </row>
    <row r="50" spans="1:22" ht="13.8" thickBot="1" x14ac:dyDescent="0.3">
      <c r="B50" s="298" t="s">
        <v>71</v>
      </c>
      <c r="D50" s="255"/>
      <c r="E50" s="130"/>
      <c r="V50" s="130"/>
    </row>
    <row r="51" spans="1:22" ht="13.5" customHeight="1" x14ac:dyDescent="0.25">
      <c r="B51" s="309" t="s">
        <v>72</v>
      </c>
      <c r="C51" s="509"/>
      <c r="D51" s="509"/>
      <c r="E51" s="509"/>
      <c r="F51" s="509"/>
      <c r="G51" s="509"/>
      <c r="H51" s="510"/>
      <c r="I51" s="494" t="s">
        <v>110</v>
      </c>
      <c r="J51" s="468" t="s">
        <v>124</v>
      </c>
      <c r="K51" s="513" t="s">
        <v>3</v>
      </c>
      <c r="L51" s="514"/>
      <c r="M51" s="514"/>
      <c r="N51" s="515"/>
      <c r="O51" s="516"/>
      <c r="P51" s="494" t="s">
        <v>111</v>
      </c>
      <c r="Q51" s="494"/>
      <c r="R51" s="494" t="s">
        <v>99</v>
      </c>
      <c r="S51" s="494" t="s">
        <v>100</v>
      </c>
      <c r="T51" s="494" t="s">
        <v>112</v>
      </c>
      <c r="U51" s="434" t="s">
        <v>123</v>
      </c>
      <c r="V51" s="130"/>
    </row>
    <row r="52" spans="1:22" ht="21" customHeight="1" thickBot="1" x14ac:dyDescent="0.3">
      <c r="B52" s="310" t="s">
        <v>73</v>
      </c>
      <c r="C52" s="511"/>
      <c r="D52" s="511"/>
      <c r="E52" s="511"/>
      <c r="F52" s="511"/>
      <c r="G52" s="511"/>
      <c r="H52" s="512"/>
      <c r="I52" s="495"/>
      <c r="J52" s="469"/>
      <c r="K52" s="258" t="s">
        <v>4</v>
      </c>
      <c r="L52" s="260" t="s">
        <v>5</v>
      </c>
      <c r="M52" s="260" t="s">
        <v>6</v>
      </c>
      <c r="N52" s="413" t="s">
        <v>146</v>
      </c>
      <c r="O52" s="261" t="s">
        <v>108</v>
      </c>
      <c r="P52" s="519"/>
      <c r="Q52" s="495"/>
      <c r="R52" s="495"/>
      <c r="S52" s="495"/>
      <c r="T52" s="495"/>
      <c r="U52" s="436"/>
      <c r="V52" s="130"/>
    </row>
    <row r="53" spans="1:22" x14ac:dyDescent="0.25">
      <c r="B53" s="311" t="s">
        <v>145</v>
      </c>
      <c r="C53" s="500"/>
      <c r="D53" s="501"/>
      <c r="E53" s="501"/>
      <c r="F53" s="501"/>
      <c r="G53" s="501"/>
      <c r="H53" s="502"/>
      <c r="I53" s="93">
        <f t="shared" ref="I53:O53" si="17">I14*12</f>
        <v>1006440</v>
      </c>
      <c r="J53" s="93">
        <f t="shared" si="17"/>
        <v>0</v>
      </c>
      <c r="K53" s="410">
        <f t="shared" si="17"/>
        <v>0</v>
      </c>
      <c r="L53" s="421">
        <f t="shared" si="17"/>
        <v>0</v>
      </c>
      <c r="M53" s="410">
        <f t="shared" si="17"/>
        <v>0</v>
      </c>
      <c r="N53" s="410">
        <f t="shared" si="17"/>
        <v>0</v>
      </c>
      <c r="O53" s="421">
        <f t="shared" si="17"/>
        <v>0</v>
      </c>
      <c r="P53" s="95">
        <f>SUM(I53:O53)</f>
        <v>1006440</v>
      </c>
      <c r="Q53" s="95"/>
      <c r="R53" s="95">
        <f>R14</f>
        <v>0</v>
      </c>
      <c r="S53" s="95">
        <f>P53+R53</f>
        <v>1006440</v>
      </c>
      <c r="T53" s="96">
        <f>T14</f>
        <v>2.5</v>
      </c>
      <c r="U53" s="96">
        <f>U14</f>
        <v>2.5</v>
      </c>
      <c r="V53" s="130"/>
    </row>
    <row r="54" spans="1:22" x14ac:dyDescent="0.25">
      <c r="B54" s="311" t="s">
        <v>86</v>
      </c>
      <c r="C54" s="503"/>
      <c r="D54" s="503"/>
      <c r="E54" s="503"/>
      <c r="F54" s="503"/>
      <c r="G54" s="503"/>
      <c r="H54" s="504"/>
      <c r="I54" s="93">
        <f t="shared" ref="I54:O54" si="18">I29*12</f>
        <v>791076</v>
      </c>
      <c r="J54" s="93">
        <f t="shared" si="18"/>
        <v>0</v>
      </c>
      <c r="K54" s="93">
        <f t="shared" si="18"/>
        <v>73296</v>
      </c>
      <c r="L54" s="327">
        <f t="shared" si="18"/>
        <v>0</v>
      </c>
      <c r="M54" s="93">
        <f t="shared" si="18"/>
        <v>0</v>
      </c>
      <c r="N54" s="93">
        <f t="shared" si="18"/>
        <v>6000</v>
      </c>
      <c r="O54" s="327">
        <f t="shared" si="18"/>
        <v>0</v>
      </c>
      <c r="P54" s="95">
        <f>SUM(I54:O54)</f>
        <v>870372</v>
      </c>
      <c r="Q54" s="95"/>
      <c r="R54" s="95">
        <f>R29</f>
        <v>0</v>
      </c>
      <c r="S54" s="95">
        <f>P54+R54</f>
        <v>870372</v>
      </c>
      <c r="T54" s="96">
        <f>T29</f>
        <v>2.63</v>
      </c>
      <c r="U54" s="96">
        <f>U29</f>
        <v>2.63</v>
      </c>
      <c r="V54" s="130"/>
    </row>
    <row r="55" spans="1:22" ht="13.8" thickBot="1" x14ac:dyDescent="0.3">
      <c r="B55" s="312" t="s">
        <v>74</v>
      </c>
      <c r="C55" s="505"/>
      <c r="D55" s="505"/>
      <c r="E55" s="505"/>
      <c r="F55" s="505"/>
      <c r="G55" s="505"/>
      <c r="H55" s="506"/>
      <c r="I55" s="94">
        <f t="shared" ref="I55:O55" si="19">I46*12</f>
        <v>791280</v>
      </c>
      <c r="J55" s="94">
        <f t="shared" si="19"/>
        <v>0</v>
      </c>
      <c r="K55" s="94">
        <f t="shared" si="19"/>
        <v>0</v>
      </c>
      <c r="L55" s="328">
        <f t="shared" si="19"/>
        <v>0</v>
      </c>
      <c r="M55" s="94">
        <f t="shared" si="19"/>
        <v>10200</v>
      </c>
      <c r="N55" s="94">
        <f t="shared" si="19"/>
        <v>0</v>
      </c>
      <c r="O55" s="328">
        <f t="shared" si="19"/>
        <v>0</v>
      </c>
      <c r="P55" s="97">
        <f>SUM(I55:O55)</f>
        <v>801480</v>
      </c>
      <c r="Q55" s="97"/>
      <c r="R55" s="97">
        <f>R46</f>
        <v>0</v>
      </c>
      <c r="S55" s="97">
        <f>P55+R55</f>
        <v>801480</v>
      </c>
      <c r="T55" s="98">
        <f>T46</f>
        <v>3</v>
      </c>
      <c r="U55" s="98">
        <f>U46</f>
        <v>3</v>
      </c>
      <c r="V55" s="130"/>
    </row>
    <row r="56" spans="1:22" s="414" customFormat="1" ht="13.8" thickBot="1" x14ac:dyDescent="0.3">
      <c r="B56" s="415" t="s">
        <v>75</v>
      </c>
      <c r="C56" s="497"/>
      <c r="D56" s="498"/>
      <c r="E56" s="498"/>
      <c r="F56" s="498"/>
      <c r="G56" s="498"/>
      <c r="H56" s="499"/>
      <c r="I56" s="407">
        <f t="shared" ref="I56:P56" si="20">SUM(I53:I55)</f>
        <v>2588796</v>
      </c>
      <c r="J56" s="407">
        <f t="shared" si="20"/>
        <v>0</v>
      </c>
      <c r="K56" s="407">
        <f t="shared" si="20"/>
        <v>73296</v>
      </c>
      <c r="L56" s="407">
        <f t="shared" si="20"/>
        <v>0</v>
      </c>
      <c r="M56" s="407">
        <f t="shared" si="20"/>
        <v>10200</v>
      </c>
      <c r="N56" s="407">
        <f t="shared" si="20"/>
        <v>6000</v>
      </c>
      <c r="O56" s="416">
        <f t="shared" si="20"/>
        <v>0</v>
      </c>
      <c r="P56" s="408">
        <f t="shared" si="20"/>
        <v>2678292</v>
      </c>
      <c r="Q56" s="417"/>
      <c r="R56" s="417">
        <f>SUM(R53:R55)</f>
        <v>0</v>
      </c>
      <c r="S56" s="417">
        <f>SUM(S53:S55)</f>
        <v>2678292</v>
      </c>
      <c r="T56" s="418">
        <f>SUM(T53:T55)</f>
        <v>8.129999999999999</v>
      </c>
      <c r="U56" s="418">
        <f>SUM(U53:U55)</f>
        <v>8.129999999999999</v>
      </c>
    </row>
    <row r="57" spans="1:22" x14ac:dyDescent="0.25">
      <c r="B57" s="313"/>
      <c r="C57" s="313"/>
      <c r="D57" s="313"/>
      <c r="E57" s="313"/>
      <c r="F57" s="313"/>
      <c r="G57" s="313"/>
      <c r="H57" s="313"/>
      <c r="I57" s="314"/>
      <c r="J57" s="314"/>
      <c r="K57" s="314"/>
      <c r="L57" s="314"/>
      <c r="M57" s="314"/>
      <c r="N57" s="314"/>
      <c r="O57" s="314"/>
      <c r="P57" s="315"/>
      <c r="Q57" s="315"/>
      <c r="R57" s="316"/>
      <c r="V57" s="130"/>
    </row>
    <row r="58" spans="1:22" ht="13.8" thickBot="1" x14ac:dyDescent="0.3">
      <c r="B58" s="313"/>
      <c r="C58" s="313"/>
      <c r="D58" s="313"/>
      <c r="E58" s="313"/>
      <c r="F58" s="313"/>
      <c r="G58" s="313"/>
      <c r="H58" s="313"/>
      <c r="I58" s="314"/>
      <c r="J58" s="314"/>
      <c r="K58" s="314"/>
      <c r="L58" s="314"/>
      <c r="M58" s="314"/>
      <c r="N58" s="314"/>
      <c r="O58" s="314"/>
      <c r="P58" s="315"/>
      <c r="Q58" s="315"/>
      <c r="R58" s="316"/>
      <c r="V58" s="130"/>
    </row>
    <row r="59" spans="1:22" s="28" customFormat="1" ht="13.8" thickBot="1" x14ac:dyDescent="0.3">
      <c r="B59" s="444" t="s">
        <v>116</v>
      </c>
      <c r="C59" s="445"/>
      <c r="D59" s="445"/>
      <c r="E59" s="445"/>
      <c r="F59" s="446"/>
      <c r="G59" s="347"/>
      <c r="H59" s="348"/>
      <c r="I59" s="348"/>
      <c r="J59" s="348"/>
      <c r="K59" s="348"/>
      <c r="L59" s="348"/>
      <c r="M59" s="348"/>
      <c r="N59" s="348"/>
      <c r="O59" s="348"/>
      <c r="P59" s="348"/>
      <c r="Q59" s="349"/>
      <c r="R59" s="349"/>
      <c r="S59" s="349"/>
      <c r="T59" s="29"/>
    </row>
    <row r="60" spans="1:22" s="28" customFormat="1" ht="13.8" thickBot="1" x14ac:dyDescent="0.3">
      <c r="B60" s="439"/>
      <c r="C60" s="440"/>
      <c r="D60" s="441"/>
      <c r="E60" s="442">
        <v>35200</v>
      </c>
      <c r="F60" s="443"/>
      <c r="G60" s="350"/>
      <c r="H60" s="351"/>
      <c r="I60" s="351"/>
      <c r="J60" s="352"/>
      <c r="K60" s="352"/>
      <c r="L60" s="352"/>
      <c r="M60" s="352"/>
      <c r="N60" s="352"/>
      <c r="O60" s="352"/>
      <c r="P60" s="350"/>
      <c r="Q60" s="349"/>
      <c r="R60" s="349"/>
      <c r="S60" s="349"/>
      <c r="T60" s="29"/>
    </row>
    <row r="61" spans="1:22" s="28" customFormat="1" x14ac:dyDescent="0.25">
      <c r="B61" s="101"/>
      <c r="C61" s="353"/>
      <c r="D61" s="353"/>
      <c r="E61" s="101"/>
      <c r="F61" s="101"/>
      <c r="G61" s="354"/>
      <c r="H61" s="129"/>
      <c r="I61" s="129"/>
      <c r="J61" s="352"/>
      <c r="K61" s="352"/>
      <c r="L61" s="352"/>
      <c r="M61" s="352"/>
      <c r="N61" s="352"/>
      <c r="O61" s="352"/>
      <c r="P61" s="350"/>
      <c r="Q61" s="349"/>
      <c r="R61" s="349"/>
      <c r="S61" s="349"/>
      <c r="T61" s="29"/>
    </row>
    <row r="62" spans="1:22" s="28" customFormat="1" x14ac:dyDescent="0.25">
      <c r="C62" s="29"/>
      <c r="D62" s="29"/>
      <c r="G62" s="29"/>
      <c r="Q62" s="349"/>
      <c r="R62" s="349"/>
      <c r="S62" s="349"/>
      <c r="T62" s="29"/>
    </row>
    <row r="63" spans="1:22" s="348" customFormat="1" x14ac:dyDescent="0.25">
      <c r="A63" s="355"/>
      <c r="B63" s="356" t="s">
        <v>76</v>
      </c>
      <c r="C63" s="357"/>
      <c r="D63" s="358"/>
      <c r="E63" s="357"/>
      <c r="F63" s="359"/>
      <c r="G63" s="357"/>
      <c r="H63" s="359"/>
      <c r="I63" s="359"/>
      <c r="J63" s="42" t="s">
        <v>132</v>
      </c>
      <c r="K63" s="42"/>
      <c r="L63" s="42"/>
      <c r="M63" s="42"/>
      <c r="N63" s="42"/>
      <c r="O63" s="42"/>
      <c r="P63" s="359"/>
      <c r="Q63" s="359"/>
      <c r="R63" s="359"/>
      <c r="S63" s="359"/>
      <c r="T63" s="357"/>
      <c r="U63" s="359"/>
    </row>
    <row r="64" spans="1:22" s="348" customFormat="1" x14ac:dyDescent="0.25">
      <c r="A64" s="355"/>
      <c r="B64" s="360" t="s">
        <v>77</v>
      </c>
      <c r="C64" s="357"/>
      <c r="D64" s="358"/>
      <c r="E64" s="357"/>
      <c r="F64" s="359"/>
      <c r="G64" s="357"/>
      <c r="H64" s="359"/>
      <c r="I64" s="359"/>
      <c r="J64" s="359"/>
      <c r="K64" s="359"/>
      <c r="L64" s="359"/>
      <c r="M64" s="359"/>
      <c r="N64" s="359"/>
      <c r="O64" s="359"/>
      <c r="P64" s="359"/>
      <c r="Q64" s="359"/>
      <c r="R64" s="359"/>
      <c r="S64" s="359"/>
      <c r="T64" s="357"/>
      <c r="U64" s="359"/>
    </row>
    <row r="65" spans="1:22" s="348" customFormat="1" x14ac:dyDescent="0.25">
      <c r="A65" s="355"/>
      <c r="B65" s="360"/>
      <c r="C65" s="357"/>
      <c r="D65" s="358"/>
      <c r="E65" s="357"/>
      <c r="F65" s="359"/>
      <c r="G65" s="357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7"/>
      <c r="U65" s="359"/>
    </row>
    <row r="66" spans="1:22" s="348" customFormat="1" x14ac:dyDescent="0.25">
      <c r="A66" s="355"/>
      <c r="B66" s="360"/>
      <c r="C66" s="357"/>
      <c r="D66" s="358"/>
      <c r="E66" s="357"/>
      <c r="F66" s="359"/>
      <c r="G66" s="357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7"/>
      <c r="U66" s="359"/>
    </row>
    <row r="67" spans="1:22" s="348" customFormat="1" x14ac:dyDescent="0.25">
      <c r="A67" s="355"/>
      <c r="B67" s="360"/>
      <c r="C67" s="357"/>
      <c r="D67" s="358"/>
      <c r="E67" s="357"/>
      <c r="F67" s="359"/>
      <c r="G67" s="357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7"/>
      <c r="U67" s="359"/>
    </row>
    <row r="68" spans="1:22" s="348" customFormat="1" x14ac:dyDescent="0.25">
      <c r="A68" s="355"/>
      <c r="B68" s="360"/>
      <c r="C68" s="357"/>
      <c r="D68" s="358"/>
      <c r="E68" s="357"/>
      <c r="F68" s="359"/>
      <c r="G68" s="357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7"/>
      <c r="U68" s="359"/>
    </row>
    <row r="69" spans="1:22" s="28" customFormat="1" x14ac:dyDescent="0.25">
      <c r="C69" s="29"/>
      <c r="E69" s="29"/>
      <c r="G69" s="29"/>
      <c r="Q69" s="349"/>
      <c r="R69" s="349"/>
      <c r="S69" s="349"/>
      <c r="T69" s="29"/>
    </row>
    <row r="70" spans="1:22" x14ac:dyDescent="0.25">
      <c r="D70" s="255"/>
      <c r="E70" s="130"/>
      <c r="V70" s="130"/>
    </row>
  </sheetData>
  <sheetProtection password="86AA" sheet="1"/>
  <mergeCells count="61">
    <mergeCell ref="I2:U2"/>
    <mergeCell ref="I3:U3"/>
    <mergeCell ref="S7:S8"/>
    <mergeCell ref="T7:T8"/>
    <mergeCell ref="A7:A8"/>
    <mergeCell ref="B7:B8"/>
    <mergeCell ref="C7:D7"/>
    <mergeCell ref="E7:F7"/>
    <mergeCell ref="H7:I7"/>
    <mergeCell ref="J7:J8"/>
    <mergeCell ref="K19:O19"/>
    <mergeCell ref="P19:P20"/>
    <mergeCell ref="Q7:Q8"/>
    <mergeCell ref="R7:R8"/>
    <mergeCell ref="K7:O7"/>
    <mergeCell ref="P7:P8"/>
    <mergeCell ref="Q19:Q20"/>
    <mergeCell ref="R19:R20"/>
    <mergeCell ref="S19:S20"/>
    <mergeCell ref="T19:T20"/>
    <mergeCell ref="U7:U8"/>
    <mergeCell ref="A14:A15"/>
    <mergeCell ref="A19:A20"/>
    <mergeCell ref="B19:B20"/>
    <mergeCell ref="C19:D19"/>
    <mergeCell ref="E19:F19"/>
    <mergeCell ref="H19:I19"/>
    <mergeCell ref="J19:J20"/>
    <mergeCell ref="T34:T35"/>
    <mergeCell ref="U19:U20"/>
    <mergeCell ref="A29:A30"/>
    <mergeCell ref="A34:A35"/>
    <mergeCell ref="B34:B35"/>
    <mergeCell ref="C34:D34"/>
    <mergeCell ref="E34:F34"/>
    <mergeCell ref="H34:I34"/>
    <mergeCell ref="J34:J35"/>
    <mergeCell ref="K34:O34"/>
    <mergeCell ref="Q34:Q35"/>
    <mergeCell ref="R34:R35"/>
    <mergeCell ref="P34:P35"/>
    <mergeCell ref="P51:P52"/>
    <mergeCell ref="Q51:Q52"/>
    <mergeCell ref="R51:R52"/>
    <mergeCell ref="U34:U35"/>
    <mergeCell ref="A46:A47"/>
    <mergeCell ref="C51:H52"/>
    <mergeCell ref="I51:I52"/>
    <mergeCell ref="J51:J52"/>
    <mergeCell ref="K51:O51"/>
    <mergeCell ref="T51:T52"/>
    <mergeCell ref="U51:U52"/>
    <mergeCell ref="S34:S35"/>
    <mergeCell ref="S51:S52"/>
    <mergeCell ref="B60:D60"/>
    <mergeCell ref="E60:F60"/>
    <mergeCell ref="C56:H56"/>
    <mergeCell ref="C53:H53"/>
    <mergeCell ref="C54:H54"/>
    <mergeCell ref="C55:H55"/>
    <mergeCell ref="B59:F59"/>
  </mergeCells>
  <phoneticPr fontId="0" type="noConversion"/>
  <pageMargins left="0.39370078740157483" right="0.39370078740157483" top="0.78740157480314965" bottom="0.59055118110236227" header="0.31496062992125984" footer="0.31496062992125984"/>
  <pageSetup paperSize="9" scale="80" orientation="landscape" r:id="rId1"/>
  <headerFooter alignWithMargins="0">
    <oddHeader xml:space="preserve">&amp;RPříloha č . 1 </oddHeader>
  </headerFooter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6AD2-368A-4086-AF95-5CEA4CADD62D}">
  <dimension ref="A1:D29"/>
  <sheetViews>
    <sheetView showGridLines="0" workbookViewId="0">
      <selection activeCell="G31" sqref="G31"/>
    </sheetView>
  </sheetViews>
  <sheetFormatPr defaultRowHeight="13.2" x14ac:dyDescent="0.25"/>
  <cols>
    <col min="2" max="2" width="11.5546875" customWidth="1"/>
    <col min="3" max="3" width="11.33203125" customWidth="1"/>
    <col min="4" max="4" width="13.109375" customWidth="1"/>
    <col min="8" max="8" width="10.33203125" customWidth="1"/>
  </cols>
  <sheetData>
    <row r="1" spans="1:4" x14ac:dyDescent="0.25">
      <c r="A1" s="31" t="s">
        <v>117</v>
      </c>
    </row>
    <row r="2" spans="1:4" x14ac:dyDescent="0.25">
      <c r="A2" t="s">
        <v>118</v>
      </c>
    </row>
    <row r="4" spans="1:4" ht="13.8" thickBot="1" x14ac:dyDescent="0.3">
      <c r="A4" s="346"/>
    </row>
    <row r="5" spans="1:4" ht="27.75" customHeight="1" thickBot="1" x14ac:dyDescent="0.3">
      <c r="B5" s="145" t="s">
        <v>119</v>
      </c>
      <c r="C5" s="146" t="s">
        <v>120</v>
      </c>
      <c r="D5" s="147" t="s">
        <v>121</v>
      </c>
    </row>
    <row r="6" spans="1:4" x14ac:dyDescent="0.25">
      <c r="B6" s="148"/>
      <c r="C6" s="149"/>
      <c r="D6" s="150">
        <f t="shared" ref="D6:D20" si="0">B6*C6</f>
        <v>0</v>
      </c>
    </row>
    <row r="7" spans="1:4" x14ac:dyDescent="0.25">
      <c r="B7" s="151"/>
      <c r="C7" s="152"/>
      <c r="D7" s="150">
        <f t="shared" si="0"/>
        <v>0</v>
      </c>
    </row>
    <row r="8" spans="1:4" x14ac:dyDescent="0.25">
      <c r="B8" s="151"/>
      <c r="C8" s="152"/>
      <c r="D8" s="150">
        <f t="shared" si="0"/>
        <v>0</v>
      </c>
    </row>
    <row r="9" spans="1:4" x14ac:dyDescent="0.25">
      <c r="B9" s="151"/>
      <c r="C9" s="152"/>
      <c r="D9" s="150">
        <f t="shared" si="0"/>
        <v>0</v>
      </c>
    </row>
    <row r="10" spans="1:4" x14ac:dyDescent="0.25">
      <c r="B10" s="151"/>
      <c r="C10" s="152"/>
      <c r="D10" s="150">
        <f t="shared" si="0"/>
        <v>0</v>
      </c>
    </row>
    <row r="11" spans="1:4" x14ac:dyDescent="0.25">
      <c r="B11" s="151"/>
      <c r="C11" s="152"/>
      <c r="D11" s="150">
        <f t="shared" si="0"/>
        <v>0</v>
      </c>
    </row>
    <row r="12" spans="1:4" x14ac:dyDescent="0.25">
      <c r="B12" s="151"/>
      <c r="C12" s="152"/>
      <c r="D12" s="150">
        <f t="shared" si="0"/>
        <v>0</v>
      </c>
    </row>
    <row r="13" spans="1:4" x14ac:dyDescent="0.25">
      <c r="B13" s="151"/>
      <c r="C13" s="152"/>
      <c r="D13" s="150">
        <f t="shared" si="0"/>
        <v>0</v>
      </c>
    </row>
    <row r="14" spans="1:4" x14ac:dyDescent="0.25">
      <c r="B14" s="151"/>
      <c r="C14" s="152"/>
      <c r="D14" s="150">
        <f t="shared" si="0"/>
        <v>0</v>
      </c>
    </row>
    <row r="15" spans="1:4" x14ac:dyDescent="0.25">
      <c r="B15" s="151"/>
      <c r="C15" s="152"/>
      <c r="D15" s="150">
        <f t="shared" si="0"/>
        <v>0</v>
      </c>
    </row>
    <row r="16" spans="1:4" x14ac:dyDescent="0.25">
      <c r="B16" s="151"/>
      <c r="C16" s="152"/>
      <c r="D16" s="150">
        <f t="shared" si="0"/>
        <v>0</v>
      </c>
    </row>
    <row r="17" spans="1:4" x14ac:dyDescent="0.25">
      <c r="B17" s="151"/>
      <c r="C17" s="152"/>
      <c r="D17" s="150">
        <f t="shared" si="0"/>
        <v>0</v>
      </c>
    </row>
    <row r="18" spans="1:4" x14ac:dyDescent="0.25">
      <c r="B18" s="151"/>
      <c r="C18" s="152"/>
      <c r="D18" s="150">
        <f t="shared" si="0"/>
        <v>0</v>
      </c>
    </row>
    <row r="19" spans="1:4" x14ac:dyDescent="0.25">
      <c r="B19" s="153"/>
      <c r="C19" s="152"/>
      <c r="D19" s="150">
        <f t="shared" si="0"/>
        <v>0</v>
      </c>
    </row>
    <row r="20" spans="1:4" ht="13.8" thickBot="1" x14ac:dyDescent="0.3">
      <c r="B20" s="153"/>
      <c r="C20" s="154"/>
      <c r="D20" s="155">
        <f t="shared" si="0"/>
        <v>0</v>
      </c>
    </row>
    <row r="21" spans="1:4" s="346" customFormat="1" ht="13.8" thickBot="1" x14ac:dyDescent="0.3">
      <c r="B21" s="422" t="s">
        <v>122</v>
      </c>
      <c r="C21" s="423"/>
      <c r="D21" s="424">
        <f>SUM(D6:D20)</f>
        <v>0</v>
      </c>
    </row>
    <row r="23" spans="1:4" x14ac:dyDescent="0.25">
      <c r="A23" s="346"/>
    </row>
    <row r="25" spans="1:4" x14ac:dyDescent="0.25">
      <c r="A25" t="s">
        <v>148</v>
      </c>
    </row>
    <row r="26" spans="1:4" x14ac:dyDescent="0.25">
      <c r="A26" t="s">
        <v>149</v>
      </c>
    </row>
    <row r="28" spans="1:4" x14ac:dyDescent="0.25">
      <c r="A28" t="s">
        <v>129</v>
      </c>
    </row>
    <row r="29" spans="1:4" x14ac:dyDescent="0.25">
      <c r="A29" t="s">
        <v>150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škola malá</vt:lpstr>
      <vt:lpstr>škola velká</vt:lpstr>
      <vt:lpstr>škola zvláště velká</vt:lpstr>
      <vt:lpstr>Vzor vyplnění</vt:lpstr>
      <vt:lpstr>Postupy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Duspivová Šárka</cp:lastModifiedBy>
  <cp:lastPrinted>2021-12-29T12:00:09Z</cp:lastPrinted>
  <dcterms:created xsi:type="dcterms:W3CDTF">2004-01-06T12:42:30Z</dcterms:created>
  <dcterms:modified xsi:type="dcterms:W3CDTF">2026-01-30T13:32:18Z</dcterms:modified>
</cp:coreProperties>
</file>