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aj-jihocesky.cz\dfs\vhome\abrman\home\Desktop\MT do RK, ZK dotace zemědělství\Zemědělské dotace\ZK\"/>
    </mc:Choice>
  </mc:AlternateContent>
  <xr:revisionPtr revIDLastSave="0" documentId="13_ncr:1_{43EDE87E-7648-465B-A430-8064841C3A51}" xr6:coauthVersionLast="47" xr6:coauthVersionMax="47" xr10:uidLastSave="{00000000-0000-0000-0000-000000000000}"/>
  <bookViews>
    <workbookView xWindow="-120" yWindow="-120" windowWidth="29040" windowHeight="15720" xr2:uid="{C6047470-983D-41B5-8375-91BAB11D09EB}"/>
  </bookViews>
  <sheets>
    <sheet name="COP 2026 sumář" sheetId="1" r:id="rId1"/>
  </sheets>
  <definedNames>
    <definedName name="_xlnm.Print_Area" localSheetId="0">'COP 2026 sumář'!$A$2:$H$23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E11" i="1"/>
  <c r="E16" i="1"/>
  <c r="E15" i="1"/>
  <c r="E9" i="1"/>
  <c r="E8" i="1"/>
  <c r="E20" i="1"/>
  <c r="E21" i="1" s="1"/>
  <c r="G21" i="1" s="1"/>
  <c r="E18" i="1"/>
  <c r="E17" i="1"/>
  <c r="E14" i="1"/>
  <c r="E12" i="1"/>
  <c r="E13" i="1" s="1"/>
  <c r="E10" i="1"/>
  <c r="E6" i="1"/>
  <c r="E4" i="1"/>
  <c r="E5" i="1" s="1"/>
  <c r="G5" i="1" s="1"/>
  <c r="H5" i="1" s="1"/>
  <c r="G11" i="1" l="1"/>
  <c r="E19" i="1"/>
  <c r="H21" i="1"/>
  <c r="H11" i="1"/>
  <c r="E7" i="1"/>
  <c r="G7" i="1" s="1"/>
  <c r="H7" i="1" s="1"/>
  <c r="G13" i="1"/>
  <c r="G19" i="1" l="1"/>
  <c r="H19" i="1" s="1"/>
  <c r="E22" i="1"/>
  <c r="H13" i="1"/>
  <c r="G22" i="1"/>
  <c r="H22" i="1" s="1"/>
</calcChain>
</file>

<file path=xl/sharedStrings.xml><?xml version="1.0" encoding="utf-8"?>
<sst xmlns="http://schemas.openxmlformats.org/spreadsheetml/2006/main" count="35" uniqueCount="30">
  <si>
    <t>Název a adresa žadatele</t>
  </si>
  <si>
    <t>Učební pomůcky</t>
  </si>
  <si>
    <t>počet kusů</t>
  </si>
  <si>
    <t>Cena pomůcky včetně DPH 
Kč/ks</t>
  </si>
  <si>
    <t>Cena pomůcky včetně DPH celkem Kč</t>
  </si>
  <si>
    <t xml:space="preserve"> Dotace MZe  pro příjemce celkem</t>
  </si>
  <si>
    <t>Spoluúčast příjemce dotace</t>
  </si>
  <si>
    <t>Kč</t>
  </si>
  <si>
    <t>%</t>
  </si>
  <si>
    <t>Střední odborná škola veterinární, mechanizační 
a zahradnická a Jazyková škola s právem státní jazykové zkoušky, České Budějovice, Rudolfovská 458/92; 
372 16 České Budějovice</t>
  </si>
  <si>
    <t>Celkem žadatel</t>
  </si>
  <si>
    <t>Vyšší odborná škola lesnická a Střední lesnická škola Bedřicha Schwarzenberga, Písek, Lesnická 55; 
397 01 Písek</t>
  </si>
  <si>
    <t>Střední rybářská škola a Vyšší odborná škola vodního hospodářství a ekologie, Vodňany, Zátiší 480; 
389 01 Vodňany</t>
  </si>
  <si>
    <t>Vyšší odborná škola a Střední zemědělská škola, Tábor, Náměstí T. G. Masaryka 788; 
390 02 Tábor</t>
  </si>
  <si>
    <t>Střední škola rybářská 
a vodohospodářská Jakuba Krčína, 
Třeboň, Táboritská 688; 
379 01 Třeboň</t>
  </si>
  <si>
    <t>Celkem žadatelé</t>
  </si>
  <si>
    <t xml:space="preserve">Střední zemědělská škola, Písek, Čelakovského 200; 397 01 Písek </t>
  </si>
  <si>
    <t>Elektrické minirypadlo</t>
  </si>
  <si>
    <t>Traktor s autopilotem</t>
  </si>
  <si>
    <t>Elektrický agregát</t>
  </si>
  <si>
    <t>Trenažer na svařování</t>
  </si>
  <si>
    <t>Dron</t>
  </si>
  <si>
    <t>Traktor s RTK navigací</t>
  </si>
  <si>
    <t>Robotická fréza na pařezy</t>
  </si>
  <si>
    <t>Software pro sondy</t>
  </si>
  <si>
    <t>Sonda hladiny dešťové vody</t>
  </si>
  <si>
    <t>Sonda teploty a pH</t>
  </si>
  <si>
    <t>Sonda kyslíku</t>
  </si>
  <si>
    <t>Secí stroj</t>
  </si>
  <si>
    <t>Příloha č. 1 k návrhu č. 78/ZK/26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</si>
</sst>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K_č_-;\-* #,##0\ _K_č_-;_-* &quot;-&quot;\ _K_č_-;_-@_-"/>
    <numFmt numFmtId="165" formatCode="_-* #,##0.00\ _K_č_-;\-* #,##0.00\ _K_č_-;_-* &quot;-&quot;??\ _K_č_-;_-@_-"/>
    <numFmt numFmtId="166" formatCode="#,##0_ ;\-#,##0\ 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Neue Haas Grotesk Text Pr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2" xfId="0" applyFont="1" applyBorder="1" applyAlignment="1">
      <alignment horizontal="center" vertical="center"/>
    </xf>
    <xf numFmtId="2" fontId="3" fillId="0" borderId="10" xfId="0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vertical="center"/>
    </xf>
    <xf numFmtId="4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66" fontId="3" fillId="0" borderId="8" xfId="1" applyNumberFormat="1" applyFont="1" applyFill="1" applyBorder="1" applyAlignment="1">
      <alignment vertical="center"/>
    </xf>
    <xf numFmtId="166" fontId="3" fillId="0" borderId="12" xfId="1" applyNumberFormat="1" applyFont="1" applyFill="1" applyBorder="1" applyAlignment="1">
      <alignment vertical="center"/>
    </xf>
    <xf numFmtId="0" fontId="0" fillId="0" borderId="7" xfId="0" applyBorder="1" applyAlignment="1">
      <alignment horizontal="left" vertical="center" wrapText="1"/>
    </xf>
    <xf numFmtId="164" fontId="2" fillId="0" borderId="6" xfId="1" applyNumberFormat="1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 vertical="center" wrapText="1"/>
    </xf>
    <xf numFmtId="0" fontId="0" fillId="0" borderId="23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3" fontId="4" fillId="0" borderId="18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horizontal="right" vertical="center"/>
    </xf>
    <xf numFmtId="2" fontId="3" fillId="0" borderId="7" xfId="0" applyNumberFormat="1" applyFont="1" applyBorder="1" applyAlignment="1">
      <alignment vertical="center"/>
    </xf>
    <xf numFmtId="0" fontId="0" fillId="0" borderId="21" xfId="0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0" fillId="0" borderId="26" xfId="0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/>
    </xf>
    <xf numFmtId="166" fontId="3" fillId="0" borderId="27" xfId="1" applyNumberFormat="1" applyFont="1" applyFill="1" applyBorder="1" applyAlignment="1">
      <alignment vertical="center"/>
    </xf>
    <xf numFmtId="3" fontId="3" fillId="0" borderId="16" xfId="0" applyNumberFormat="1" applyFont="1" applyBorder="1" applyAlignment="1">
      <alignment horizontal="right" vertical="center" wrapText="1"/>
    </xf>
    <xf numFmtId="3" fontId="3" fillId="0" borderId="16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0" fillId="0" borderId="1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6" fontId="3" fillId="0" borderId="21" xfId="1" applyNumberFormat="1" applyFont="1" applyFill="1" applyBorder="1" applyAlignment="1">
      <alignment vertical="center"/>
    </xf>
    <xf numFmtId="166" fontId="3" fillId="0" borderId="16" xfId="1" applyNumberFormat="1" applyFont="1" applyFill="1" applyBorder="1" applyAlignment="1">
      <alignment vertical="center"/>
    </xf>
    <xf numFmtId="3" fontId="3" fillId="0" borderId="0" xfId="0" applyNumberFormat="1" applyFont="1" applyAlignment="1">
      <alignment vertical="center"/>
    </xf>
    <xf numFmtId="166" fontId="3" fillId="0" borderId="9" xfId="1" applyNumberFormat="1" applyFont="1" applyFill="1" applyBorder="1" applyAlignment="1">
      <alignment vertical="center"/>
    </xf>
    <xf numFmtId="4" fontId="3" fillId="0" borderId="8" xfId="0" applyNumberFormat="1" applyFont="1" applyBorder="1" applyAlignment="1">
      <alignment vertical="center"/>
    </xf>
    <xf numFmtId="2" fontId="0" fillId="0" borderId="31" xfId="0" applyNumberFormat="1" applyBorder="1" applyAlignment="1">
      <alignment vertical="center"/>
    </xf>
    <xf numFmtId="3" fontId="3" fillId="0" borderId="21" xfId="0" applyNumberFormat="1" applyFont="1" applyBorder="1" applyAlignment="1">
      <alignment vertical="center"/>
    </xf>
    <xf numFmtId="3" fontId="3" fillId="0" borderId="32" xfId="0" applyNumberFormat="1" applyFont="1" applyBorder="1" applyAlignment="1">
      <alignment horizontal="right" vertical="center"/>
    </xf>
    <xf numFmtId="2" fontId="3" fillId="0" borderId="30" xfId="0" applyNumberFormat="1" applyFont="1" applyBorder="1" applyAlignment="1">
      <alignment vertical="center"/>
    </xf>
    <xf numFmtId="3" fontId="3" fillId="0" borderId="21" xfId="0" applyNumberFormat="1" applyFont="1" applyBorder="1" applyAlignment="1">
      <alignment horizontal="right" vertical="center" wrapText="1"/>
    </xf>
    <xf numFmtId="3" fontId="3" fillId="0" borderId="31" xfId="0" applyNumberFormat="1" applyFont="1" applyBorder="1" applyAlignment="1">
      <alignment vertical="center"/>
    </xf>
    <xf numFmtId="166" fontId="3" fillId="0" borderId="11" xfId="1" applyNumberFormat="1" applyFont="1" applyFill="1" applyBorder="1" applyAlignment="1">
      <alignment vertical="center"/>
    </xf>
    <xf numFmtId="3" fontId="3" fillId="0" borderId="11" xfId="0" applyNumberFormat="1" applyFont="1" applyBorder="1" applyAlignment="1">
      <alignment horizontal="right" vertical="center" wrapText="1"/>
    </xf>
    <xf numFmtId="3" fontId="3" fillId="0" borderId="34" xfId="0" applyNumberFormat="1" applyFont="1" applyBorder="1" applyAlignment="1">
      <alignment vertical="center"/>
    </xf>
    <xf numFmtId="2" fontId="3" fillId="0" borderId="33" xfId="0" applyNumberFormat="1" applyFont="1" applyBorder="1" applyAlignment="1">
      <alignment vertical="center"/>
    </xf>
    <xf numFmtId="0" fontId="0" fillId="0" borderId="16" xfId="0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66" fontId="3" fillId="0" borderId="2" xfId="1" applyNumberFormat="1" applyFont="1" applyFill="1" applyBorder="1" applyAlignment="1">
      <alignment vertical="center"/>
    </xf>
    <xf numFmtId="0" fontId="0" fillId="0" borderId="36" xfId="0" applyBorder="1" applyAlignment="1">
      <alignment horizontal="left" vertical="center" wrapText="1"/>
    </xf>
    <xf numFmtId="0" fontId="3" fillId="0" borderId="37" xfId="0" applyFont="1" applyBorder="1" applyAlignment="1">
      <alignment horizontal="center" vertical="center"/>
    </xf>
    <xf numFmtId="166" fontId="3" fillId="0" borderId="38" xfId="1" applyNumberFormat="1" applyFont="1" applyFill="1" applyBorder="1" applyAlignment="1">
      <alignment vertical="center"/>
    </xf>
    <xf numFmtId="166" fontId="3" fillId="0" borderId="37" xfId="1" applyNumberFormat="1" applyFont="1" applyFill="1" applyBorder="1" applyAlignment="1">
      <alignment vertical="center"/>
    </xf>
    <xf numFmtId="3" fontId="3" fillId="0" borderId="38" xfId="0" applyNumberFormat="1" applyFont="1" applyBorder="1" applyAlignment="1">
      <alignment horizontal="right" vertical="center" wrapText="1"/>
    </xf>
    <xf numFmtId="3" fontId="3" fillId="0" borderId="39" xfId="0" applyNumberFormat="1" applyFont="1" applyBorder="1" applyAlignment="1">
      <alignment vertical="center"/>
    </xf>
    <xf numFmtId="2" fontId="3" fillId="0" borderId="40" xfId="0" applyNumberFormat="1" applyFont="1" applyBorder="1" applyAlignment="1">
      <alignment vertical="center"/>
    </xf>
    <xf numFmtId="3" fontId="3" fillId="0" borderId="21" xfId="1" applyNumberFormat="1" applyFont="1" applyFill="1" applyBorder="1" applyAlignment="1">
      <alignment vertical="center"/>
    </xf>
    <xf numFmtId="3" fontId="4" fillId="0" borderId="21" xfId="0" applyNumberFormat="1" applyFont="1" applyBorder="1" applyAlignment="1">
      <alignment vertical="center" wrapText="1"/>
    </xf>
    <xf numFmtId="3" fontId="4" fillId="0" borderId="32" xfId="0" applyNumberFormat="1" applyFont="1" applyBorder="1" applyAlignment="1">
      <alignment horizontal="right" vertical="center"/>
    </xf>
    <xf numFmtId="0" fontId="0" fillId="0" borderId="24" xfId="0" applyBorder="1" applyAlignment="1">
      <alignment horizontal="left" vertical="center" wrapText="1"/>
    </xf>
    <xf numFmtId="3" fontId="3" fillId="0" borderId="8" xfId="1" applyNumberFormat="1" applyFont="1" applyFill="1" applyBorder="1" applyAlignment="1">
      <alignment vertical="center"/>
    </xf>
    <xf numFmtId="0" fontId="0" fillId="0" borderId="41" xfId="0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 wrapText="1"/>
    </xf>
    <xf numFmtId="3" fontId="4" fillId="2" borderId="14" xfId="0" applyNumberFormat="1" applyFont="1" applyFill="1" applyBorder="1" applyAlignment="1">
      <alignment horizontal="right" vertical="center" wrapText="1"/>
    </xf>
    <xf numFmtId="3" fontId="4" fillId="2" borderId="2" xfId="1" applyNumberFormat="1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vertical="center" wrapText="1"/>
    </xf>
    <xf numFmtId="3" fontId="4" fillId="2" borderId="5" xfId="0" applyNumberFormat="1" applyFont="1" applyFill="1" applyBorder="1" applyAlignment="1">
      <alignment horizontal="right" vertical="center"/>
    </xf>
    <xf numFmtId="2" fontId="3" fillId="2" borderId="15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3" fontId="4" fillId="2" borderId="14" xfId="1" applyNumberFormat="1" applyFont="1" applyFill="1" applyBorder="1" applyAlignment="1">
      <alignment vertical="center"/>
    </xf>
    <xf numFmtId="3" fontId="4" fillId="2" borderId="2" xfId="1" applyNumberFormat="1" applyFont="1" applyFill="1" applyBorder="1" applyAlignment="1">
      <alignment vertical="center"/>
    </xf>
    <xf numFmtId="3" fontId="4" fillId="2" borderId="14" xfId="0" applyNumberFormat="1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center" vertical="center"/>
    </xf>
    <xf numFmtId="3" fontId="4" fillId="2" borderId="18" xfId="1" applyNumberFormat="1" applyFont="1" applyFill="1" applyBorder="1" applyAlignment="1">
      <alignment vertical="center"/>
    </xf>
    <xf numFmtId="3" fontId="4" fillId="2" borderId="19" xfId="1" applyNumberFormat="1" applyFont="1" applyFill="1" applyBorder="1" applyAlignment="1">
      <alignment vertical="center"/>
    </xf>
    <xf numFmtId="3" fontId="4" fillId="2" borderId="18" xfId="0" applyNumberFormat="1" applyFont="1" applyFill="1" applyBorder="1" applyAlignment="1">
      <alignment vertical="center"/>
    </xf>
    <xf numFmtId="3" fontId="4" fillId="2" borderId="6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vertical="center"/>
    </xf>
    <xf numFmtId="0" fontId="2" fillId="2" borderId="22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center" vertical="center"/>
    </xf>
    <xf numFmtId="3" fontId="4" fillId="2" borderId="14" xfId="1" applyNumberFormat="1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center" vertical="center"/>
    </xf>
    <xf numFmtId="3" fontId="3" fillId="2" borderId="35" xfId="1" applyNumberFormat="1" applyFont="1" applyFill="1" applyBorder="1" applyAlignment="1">
      <alignment vertical="center"/>
    </xf>
    <xf numFmtId="3" fontId="4" fillId="2" borderId="29" xfId="1" applyNumberFormat="1" applyFont="1" applyFill="1" applyBorder="1" applyAlignment="1">
      <alignment vertical="center"/>
    </xf>
    <xf numFmtId="3" fontId="4" fillId="2" borderId="35" xfId="0" applyNumberFormat="1" applyFont="1" applyFill="1" applyBorder="1" applyAlignment="1">
      <alignment vertical="center" wrapText="1"/>
    </xf>
    <xf numFmtId="3" fontId="4" fillId="2" borderId="28" xfId="0" applyNumberFormat="1" applyFont="1" applyFill="1" applyBorder="1" applyAlignment="1">
      <alignment horizontal="right" vertical="center"/>
    </xf>
    <xf numFmtId="2" fontId="3" fillId="2" borderId="13" xfId="0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3" fontId="3" fillId="2" borderId="14" xfId="1" applyNumberFormat="1" applyFont="1" applyFill="1" applyBorder="1" applyAlignment="1">
      <alignment vertical="center"/>
    </xf>
    <xf numFmtId="3" fontId="4" fillId="2" borderId="14" xfId="0" applyNumberFormat="1" applyFont="1" applyFill="1" applyBorder="1" applyAlignment="1">
      <alignment vertical="center" wrapText="1"/>
    </xf>
    <xf numFmtId="0" fontId="4" fillId="0" borderId="1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vertical="center"/>
    </xf>
    <xf numFmtId="3" fontId="3" fillId="0" borderId="34" xfId="0" applyNumberFormat="1" applyFont="1" applyBorder="1" applyAlignment="1">
      <alignment horizontal="right" vertical="center"/>
    </xf>
    <xf numFmtId="4" fontId="5" fillId="0" borderId="28" xfId="0" applyNumberFormat="1" applyFont="1" applyBorder="1" applyAlignment="1">
      <alignment horizontal="right" vertical="center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24198-3163-4C93-972E-0DE6ED3FA7DC}">
  <sheetPr>
    <pageSetUpPr fitToPage="1"/>
  </sheetPr>
  <dimension ref="A1:H38"/>
  <sheetViews>
    <sheetView tabSelected="1" zoomScale="85" zoomScaleNormal="85" workbookViewId="0">
      <selection activeCell="J6" sqref="J6"/>
    </sheetView>
  </sheetViews>
  <sheetFormatPr defaultColWidth="9.140625" defaultRowHeight="15" x14ac:dyDescent="0.25"/>
  <cols>
    <col min="1" max="1" width="50.7109375" style="12" customWidth="1"/>
    <col min="2" max="2" width="40.85546875" style="12" customWidth="1"/>
    <col min="3" max="3" width="6.85546875" style="13" customWidth="1"/>
    <col min="4" max="4" width="14.28515625" style="14" customWidth="1"/>
    <col min="5" max="5" width="16.42578125" style="14" customWidth="1"/>
    <col min="6" max="6" width="14.5703125" style="15" customWidth="1"/>
    <col min="7" max="7" width="17.5703125" style="8" bestFit="1" customWidth="1"/>
    <col min="8" max="8" width="7" style="16" customWidth="1"/>
    <col min="9" max="9" width="21.5703125" style="8" bestFit="1" customWidth="1"/>
    <col min="10" max="10" width="15.42578125" style="8" bestFit="1" customWidth="1"/>
    <col min="11" max="16384" width="9.140625" style="8"/>
  </cols>
  <sheetData>
    <row r="1" spans="1:8" ht="33.75" customHeight="1" thickBot="1" x14ac:dyDescent="0.3">
      <c r="E1" s="105" t="s">
        <v>29</v>
      </c>
      <c r="F1" s="105"/>
      <c r="G1" s="105"/>
      <c r="H1" s="105"/>
    </row>
    <row r="2" spans="1:8" s="4" customFormat="1" ht="60.75" thickBot="1" x14ac:dyDescent="0.3">
      <c r="A2" s="102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3" t="s">
        <v>5</v>
      </c>
      <c r="G2" s="111" t="s">
        <v>6</v>
      </c>
      <c r="H2" s="112"/>
    </row>
    <row r="3" spans="1:8" s="4" customFormat="1" ht="15.75" thickBot="1" x14ac:dyDescent="0.3">
      <c r="A3" s="5"/>
      <c r="B3" s="6"/>
      <c r="C3" s="6"/>
      <c r="D3" s="20"/>
      <c r="E3" s="20"/>
      <c r="F3" s="21"/>
      <c r="G3" s="6" t="s">
        <v>7</v>
      </c>
      <c r="H3" s="7" t="s">
        <v>8</v>
      </c>
    </row>
    <row r="4" spans="1:8" s="4" customFormat="1" ht="27.75" customHeight="1" thickBot="1" x14ac:dyDescent="0.3">
      <c r="A4" s="114" t="s">
        <v>9</v>
      </c>
      <c r="B4" s="22" t="s">
        <v>17</v>
      </c>
      <c r="C4" s="25">
        <v>1</v>
      </c>
      <c r="D4" s="17">
        <v>2200000</v>
      </c>
      <c r="E4" s="17">
        <f>D4*C4</f>
        <v>2200000</v>
      </c>
      <c r="F4" s="23"/>
      <c r="G4" s="24"/>
      <c r="H4" s="19"/>
    </row>
    <row r="5" spans="1:8" ht="50.25" customHeight="1" thickBot="1" x14ac:dyDescent="0.3">
      <c r="A5" s="115"/>
      <c r="B5" s="71" t="s">
        <v>10</v>
      </c>
      <c r="C5" s="72"/>
      <c r="D5" s="73"/>
      <c r="E5" s="74">
        <f>SUM(E4:E4)</f>
        <v>2200000</v>
      </c>
      <c r="F5" s="75">
        <v>1139000</v>
      </c>
      <c r="G5" s="76">
        <f>E5-F5</f>
        <v>1061000</v>
      </c>
      <c r="H5" s="77">
        <f>G5/(E5/100)</f>
        <v>48.227272727272727</v>
      </c>
    </row>
    <row r="6" spans="1:8" ht="27" customHeight="1" thickBot="1" x14ac:dyDescent="0.3">
      <c r="A6" s="106" t="s">
        <v>11</v>
      </c>
      <c r="B6" s="22" t="s">
        <v>18</v>
      </c>
      <c r="C6" s="30">
        <v>1</v>
      </c>
      <c r="D6" s="39">
        <v>1824853</v>
      </c>
      <c r="E6" s="17">
        <f>D6*C6</f>
        <v>1824853</v>
      </c>
      <c r="F6" s="43"/>
      <c r="G6" s="70"/>
      <c r="H6" s="44"/>
    </row>
    <row r="7" spans="1:8" ht="27" customHeight="1" thickBot="1" x14ac:dyDescent="0.3">
      <c r="A7" s="107"/>
      <c r="B7" s="71" t="s">
        <v>10</v>
      </c>
      <c r="C7" s="78"/>
      <c r="D7" s="79"/>
      <c r="E7" s="80">
        <f>SUM(E6:E6)</f>
        <v>1824853</v>
      </c>
      <c r="F7" s="81">
        <v>1139000</v>
      </c>
      <c r="G7" s="76">
        <f>E7-F7</f>
        <v>685853</v>
      </c>
      <c r="H7" s="77">
        <f>G7/(E7/100)</f>
        <v>37.584013616439243</v>
      </c>
    </row>
    <row r="8" spans="1:8" ht="26.25" customHeight="1" x14ac:dyDescent="0.25">
      <c r="A8" s="106" t="s">
        <v>12</v>
      </c>
      <c r="B8" s="29" t="s">
        <v>19</v>
      </c>
      <c r="C8" s="30">
        <v>2</v>
      </c>
      <c r="D8" s="17">
        <v>237500</v>
      </c>
      <c r="E8" s="17">
        <f>D8*C8</f>
        <v>475000</v>
      </c>
      <c r="F8" s="45"/>
      <c r="G8" s="46"/>
      <c r="H8" s="47"/>
    </row>
    <row r="9" spans="1:8" ht="26.25" customHeight="1" x14ac:dyDescent="0.25">
      <c r="A9" s="113"/>
      <c r="B9" s="37" t="s">
        <v>20</v>
      </c>
      <c r="C9" s="32">
        <v>1</v>
      </c>
      <c r="D9" s="33">
        <v>1186000</v>
      </c>
      <c r="E9" s="33">
        <f>D9*C9</f>
        <v>1186000</v>
      </c>
      <c r="F9" s="103"/>
      <c r="G9" s="104"/>
      <c r="H9" s="53"/>
    </row>
    <row r="10" spans="1:8" ht="27" customHeight="1" thickBot="1" x14ac:dyDescent="0.3">
      <c r="A10" s="113"/>
      <c r="B10" s="37" t="s">
        <v>21</v>
      </c>
      <c r="C10" s="9">
        <v>1</v>
      </c>
      <c r="D10" s="18">
        <v>180000</v>
      </c>
      <c r="E10" s="33">
        <f>D10*C10</f>
        <v>180000</v>
      </c>
      <c r="F10" s="35"/>
      <c r="G10" s="36"/>
      <c r="H10" s="10"/>
    </row>
    <row r="11" spans="1:8" ht="27" customHeight="1" thickBot="1" x14ac:dyDescent="0.3">
      <c r="A11" s="113"/>
      <c r="B11" s="71" t="s">
        <v>10</v>
      </c>
      <c r="C11" s="82"/>
      <c r="D11" s="83"/>
      <c r="E11" s="84">
        <f>SUM(E8:E10)</f>
        <v>1841000</v>
      </c>
      <c r="F11" s="85">
        <v>1139000</v>
      </c>
      <c r="G11" s="86">
        <f>E11-F11</f>
        <v>702000</v>
      </c>
      <c r="H11" s="87">
        <f>G11/(E11/100)</f>
        <v>38.131450298750678</v>
      </c>
    </row>
    <row r="12" spans="1:8" ht="27" customHeight="1" thickBot="1" x14ac:dyDescent="0.3">
      <c r="A12" s="114" t="s">
        <v>13</v>
      </c>
      <c r="B12" s="38" t="s">
        <v>22</v>
      </c>
      <c r="C12" s="56">
        <v>1</v>
      </c>
      <c r="D12" s="57">
        <v>3000000</v>
      </c>
      <c r="E12" s="57">
        <f>D12*C12</f>
        <v>3000000</v>
      </c>
      <c r="F12" s="26"/>
      <c r="G12" s="27"/>
      <c r="H12" s="28"/>
    </row>
    <row r="13" spans="1:8" ht="27" customHeight="1" thickBot="1" x14ac:dyDescent="0.3">
      <c r="A13" s="107"/>
      <c r="B13" s="88" t="s">
        <v>10</v>
      </c>
      <c r="C13" s="89"/>
      <c r="D13" s="90"/>
      <c r="E13" s="74">
        <f>SUM(E12:E12)</f>
        <v>3000000</v>
      </c>
      <c r="F13" s="81">
        <v>1139000</v>
      </c>
      <c r="G13" s="76">
        <f>E13-F13</f>
        <v>1861000</v>
      </c>
      <c r="H13" s="77">
        <f>G13/(E13/100)</f>
        <v>62.033333333333331</v>
      </c>
    </row>
    <row r="14" spans="1:8" ht="27" customHeight="1" x14ac:dyDescent="0.25">
      <c r="A14" s="106" t="s">
        <v>14</v>
      </c>
      <c r="B14" s="31" t="s">
        <v>23</v>
      </c>
      <c r="C14" s="32">
        <v>1</v>
      </c>
      <c r="D14" s="33">
        <v>1175000</v>
      </c>
      <c r="E14" s="17">
        <f>D14*C14</f>
        <v>1175000</v>
      </c>
      <c r="F14" s="48"/>
      <c r="G14" s="49"/>
      <c r="H14" s="47"/>
    </row>
    <row r="15" spans="1:8" ht="27" customHeight="1" x14ac:dyDescent="0.25">
      <c r="A15" s="113"/>
      <c r="B15" s="37" t="s">
        <v>24</v>
      </c>
      <c r="C15" s="9">
        <v>1</v>
      </c>
      <c r="D15" s="50">
        <v>120000</v>
      </c>
      <c r="E15" s="18">
        <f>D15*C15</f>
        <v>120000</v>
      </c>
      <c r="F15" s="51"/>
      <c r="G15" s="52"/>
      <c r="H15" s="53"/>
    </row>
    <row r="16" spans="1:8" ht="27" customHeight="1" x14ac:dyDescent="0.25">
      <c r="A16" s="113"/>
      <c r="B16" s="68" t="s">
        <v>25</v>
      </c>
      <c r="C16" s="9">
        <v>1</v>
      </c>
      <c r="D16" s="50">
        <v>41000</v>
      </c>
      <c r="E16" s="18">
        <f>D16*C16</f>
        <v>41000</v>
      </c>
      <c r="F16" s="51"/>
      <c r="G16" s="52"/>
      <c r="H16" s="53"/>
    </row>
    <row r="17" spans="1:8" ht="27" customHeight="1" x14ac:dyDescent="0.25">
      <c r="A17" s="113"/>
      <c r="B17" s="54" t="s">
        <v>26</v>
      </c>
      <c r="C17" s="55">
        <v>2</v>
      </c>
      <c r="D17" s="40">
        <v>41000</v>
      </c>
      <c r="E17" s="42">
        <f>D17*C17</f>
        <v>82000</v>
      </c>
      <c r="F17" s="34"/>
      <c r="G17" s="41"/>
      <c r="H17" s="10"/>
    </row>
    <row r="18" spans="1:8" ht="27" customHeight="1" thickBot="1" x14ac:dyDescent="0.3">
      <c r="A18" s="113"/>
      <c r="B18" s="58" t="s">
        <v>27</v>
      </c>
      <c r="C18" s="59">
        <v>2</v>
      </c>
      <c r="D18" s="60">
        <v>50000</v>
      </c>
      <c r="E18" s="61">
        <f>D18*C18</f>
        <v>100000</v>
      </c>
      <c r="F18" s="62"/>
      <c r="G18" s="63"/>
      <c r="H18" s="64"/>
    </row>
    <row r="19" spans="1:8" ht="27" customHeight="1" thickBot="1" x14ac:dyDescent="0.3">
      <c r="A19" s="107"/>
      <c r="B19" s="91" t="s">
        <v>10</v>
      </c>
      <c r="C19" s="92"/>
      <c r="D19" s="93"/>
      <c r="E19" s="94">
        <f>SUM(E14:E18)</f>
        <v>1518000</v>
      </c>
      <c r="F19" s="95">
        <v>1138500</v>
      </c>
      <c r="G19" s="96">
        <f>E19-F19</f>
        <v>379500</v>
      </c>
      <c r="H19" s="97">
        <f>G19/(E19/100)</f>
        <v>25</v>
      </c>
    </row>
    <row r="20" spans="1:8" ht="27" customHeight="1" thickBot="1" x14ac:dyDescent="0.3">
      <c r="A20" s="106" t="s">
        <v>16</v>
      </c>
      <c r="B20" s="22" t="s">
        <v>28</v>
      </c>
      <c r="C20" s="30">
        <v>1</v>
      </c>
      <c r="D20" s="65">
        <v>1700000</v>
      </c>
      <c r="E20" s="69">
        <f>D20*C20</f>
        <v>1700000</v>
      </c>
      <c r="F20" s="66"/>
      <c r="G20" s="67"/>
      <c r="H20" s="47"/>
    </row>
    <row r="21" spans="1:8" ht="27.75" customHeight="1" thickBot="1" x14ac:dyDescent="0.3">
      <c r="A21" s="107"/>
      <c r="B21" s="71" t="s">
        <v>10</v>
      </c>
      <c r="C21" s="98"/>
      <c r="D21" s="99"/>
      <c r="E21" s="80">
        <f>SUM(E20:E20)</f>
        <v>1700000</v>
      </c>
      <c r="F21" s="100">
        <v>1139000</v>
      </c>
      <c r="G21" s="76">
        <f>E21-F21</f>
        <v>561000</v>
      </c>
      <c r="H21" s="77">
        <f>G21/(E21/100)</f>
        <v>33</v>
      </c>
    </row>
    <row r="22" spans="1:8" ht="16.5" thickBot="1" x14ac:dyDescent="0.3">
      <c r="A22" s="101"/>
      <c r="B22" s="108" t="s">
        <v>15</v>
      </c>
      <c r="C22" s="109"/>
      <c r="D22" s="110"/>
      <c r="E22" s="79">
        <f>SUM(E5+E7+E11+E13+E19+E21)</f>
        <v>12083853</v>
      </c>
      <c r="F22" s="79">
        <f>SUM(F5+F7+F11+F13+F19+F21)</f>
        <v>6833500</v>
      </c>
      <c r="G22" s="79">
        <f>SUM(G5+G7+G11+G13+G19+G21)</f>
        <v>5250353</v>
      </c>
      <c r="H22" s="77">
        <f>G22/(E22/100)</f>
        <v>43.449328620598081</v>
      </c>
    </row>
    <row r="24" spans="1:8" x14ac:dyDescent="0.25">
      <c r="A24" s="8"/>
      <c r="B24" s="8"/>
      <c r="C24" s="8"/>
      <c r="D24" s="8"/>
      <c r="E24" s="8"/>
      <c r="F24" s="8"/>
      <c r="G24" s="11"/>
      <c r="H24" s="8"/>
    </row>
    <row r="25" spans="1:8" x14ac:dyDescent="0.25">
      <c r="A25" s="8"/>
      <c r="B25" s="8"/>
      <c r="C25" s="8"/>
      <c r="D25" s="8"/>
      <c r="E25" s="8"/>
      <c r="F25" s="8"/>
      <c r="H25" s="8"/>
    </row>
    <row r="26" spans="1:8" x14ac:dyDescent="0.25">
      <c r="A26" s="8"/>
      <c r="B26" s="8"/>
      <c r="C26" s="8"/>
      <c r="D26" s="8"/>
      <c r="E26" s="8"/>
      <c r="F26" s="8"/>
      <c r="H26" s="8"/>
    </row>
    <row r="27" spans="1:8" x14ac:dyDescent="0.25">
      <c r="A27" s="8"/>
      <c r="B27" s="8"/>
      <c r="C27" s="8"/>
      <c r="D27" s="8"/>
      <c r="E27" s="8"/>
      <c r="F27" s="8"/>
      <c r="H27" s="8"/>
    </row>
    <row r="28" spans="1:8" x14ac:dyDescent="0.25">
      <c r="A28" s="8"/>
      <c r="B28" s="8"/>
      <c r="C28" s="8"/>
      <c r="D28" s="8"/>
      <c r="E28" s="8"/>
      <c r="F28" s="8"/>
      <c r="H28" s="8"/>
    </row>
    <row r="29" spans="1:8" x14ac:dyDescent="0.25">
      <c r="A29" s="8"/>
      <c r="B29" s="8"/>
      <c r="C29" s="8"/>
      <c r="D29" s="8"/>
      <c r="E29" s="8"/>
      <c r="F29" s="8"/>
      <c r="H29" s="8"/>
    </row>
    <row r="30" spans="1:8" x14ac:dyDescent="0.25">
      <c r="A30" s="8"/>
      <c r="B30" s="8"/>
      <c r="C30" s="8"/>
      <c r="D30" s="8"/>
      <c r="E30" s="8"/>
      <c r="F30" s="8"/>
      <c r="H30" s="8"/>
    </row>
    <row r="31" spans="1:8" x14ac:dyDescent="0.25">
      <c r="A31" s="8"/>
      <c r="B31" s="8"/>
      <c r="C31" s="8"/>
      <c r="D31" s="8"/>
      <c r="E31" s="8"/>
      <c r="F31" s="8"/>
      <c r="H31" s="8"/>
    </row>
    <row r="32" spans="1:8" x14ac:dyDescent="0.25">
      <c r="A32" s="8"/>
      <c r="B32" s="8"/>
      <c r="C32" s="8"/>
      <c r="D32" s="8"/>
      <c r="E32" s="8"/>
      <c r="F32" s="8"/>
      <c r="H32" s="8"/>
    </row>
    <row r="33" s="8" customFormat="1" x14ac:dyDescent="0.25"/>
    <row r="34" s="8" customFormat="1" x14ac:dyDescent="0.25"/>
    <row r="35" s="8" customFormat="1" x14ac:dyDescent="0.25"/>
    <row r="36" s="8" customFormat="1" x14ac:dyDescent="0.25"/>
    <row r="37" s="8" customFormat="1" x14ac:dyDescent="0.25"/>
    <row r="38" s="8" customFormat="1" x14ac:dyDescent="0.25"/>
  </sheetData>
  <mergeCells count="9">
    <mergeCell ref="E1:H1"/>
    <mergeCell ref="A20:A21"/>
    <mergeCell ref="B22:D22"/>
    <mergeCell ref="G2:H2"/>
    <mergeCell ref="A6:A7"/>
    <mergeCell ref="A8:A11"/>
    <mergeCell ref="A14:A19"/>
    <mergeCell ref="A4:A5"/>
    <mergeCell ref="A12:A13"/>
  </mergeCells>
  <printOptions horizontalCentered="1"/>
  <pageMargins left="0.11811023622047245" right="0.11811023622047245" top="0.39370078740157483" bottom="0.19685039370078741" header="0.19685039370078741" footer="0.15748031496062992"/>
  <pageSetup paperSize="9" scale="85" orientation="landscape" r:id="rId1"/>
  <headerFooter scaleWithDoc="0">
    <oddHeader xml:space="preserve">&amp;R&amp;"Arial,Obyčejné"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COP 2026 sumář</vt:lpstr>
      <vt:lpstr>'COP 2026 sumář'!Oblast_tisku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Fučíková Lenka</dc:creator>
  <cp:keywords/>
  <dc:description/>
  <cp:lastModifiedBy>Abrman Milan</cp:lastModifiedBy>
  <cp:revision/>
  <cp:lastPrinted>2026-04-10T04:35:11Z</cp:lastPrinted>
  <dcterms:created xsi:type="dcterms:W3CDTF">2020-03-06T11:27:32Z</dcterms:created>
  <dcterms:modified xsi:type="dcterms:W3CDTF">2026-04-10T04:36:27Z</dcterms:modified>
  <cp:category/>
  <cp:contentStatus/>
</cp:coreProperties>
</file>